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1"/>
  </bookViews>
  <sheets>
    <sheet name="IS" sheetId="1" r:id="rId1"/>
    <sheet name="BS" sheetId="2" r:id="rId2"/>
    <sheet name="StmtEquity" sheetId="3" r:id="rId3"/>
    <sheet name="Cashflow" sheetId="4" r:id="rId4"/>
    <sheet name="Notes" sheetId="5" r:id="rId5"/>
  </sheets>
  <externalReferences>
    <externalReference r:id="rId8"/>
  </externalReferences>
  <definedNames>
    <definedName name="_xlnm.Print_Area" localSheetId="4">'Notes'!$A$1:$I$290</definedName>
  </definedNames>
  <calcPr fullCalcOnLoad="1"/>
</workbook>
</file>

<file path=xl/sharedStrings.xml><?xml version="1.0" encoding="utf-8"?>
<sst xmlns="http://schemas.openxmlformats.org/spreadsheetml/2006/main" count="371" uniqueCount="263">
  <si>
    <t>INDIVIDUAL QUARTER</t>
  </si>
  <si>
    <t>CUMULATIVE QUARTER</t>
  </si>
  <si>
    <t>Current</t>
  </si>
  <si>
    <t>Year</t>
  </si>
  <si>
    <t>Quarter</t>
  </si>
  <si>
    <t>30 Sept 2005</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</si>
  <si>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</si>
  <si>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</si>
  <si>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</si>
  <si>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</si>
  <si>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</si>
  <si>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</si>
  <si>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</si>
  <si>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</si>
  <si>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</si>
  <si>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</si>
  <si>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</si>
  <si>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</si>
  <si>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Profit from operations</t>
  </si>
  <si>
    <t>Finance costs</t>
  </si>
  <si>
    <t>Profit before taxation</t>
  </si>
  <si>
    <t>Taxation</t>
  </si>
  <si>
    <t>Profit after taxation</t>
  </si>
  <si>
    <t>Note</t>
  </si>
  <si>
    <t>B5</t>
  </si>
  <si>
    <t>B12</t>
  </si>
  <si>
    <t>Note:</t>
  </si>
  <si>
    <t>The accompanying notes are an integral part of this statement</t>
  </si>
  <si>
    <t>NON-CURRENT ASSETS</t>
  </si>
  <si>
    <t>Property, plant and equipment</t>
  </si>
  <si>
    <t>Investment in associated company</t>
  </si>
  <si>
    <t>CURRENT ASSETS</t>
  </si>
  <si>
    <t>Trade receivables</t>
  </si>
  <si>
    <t>Other receivables</t>
  </si>
  <si>
    <t>Tax recoverable</t>
  </si>
  <si>
    <t>Fixed deposits with licensed banks</t>
  </si>
  <si>
    <t>Cash and bank balances</t>
  </si>
  <si>
    <t>CURRENT LIABILITIES</t>
  </si>
  <si>
    <t>Trade payables</t>
  </si>
  <si>
    <t>Other payables and accruals</t>
  </si>
  <si>
    <t>Term loan - short term</t>
  </si>
  <si>
    <t>Provision for taxation</t>
  </si>
  <si>
    <t>FINANCED BY:</t>
  </si>
  <si>
    <t>Share capital</t>
  </si>
  <si>
    <t>Reserve on consolidation</t>
  </si>
  <si>
    <t>Retained profits</t>
  </si>
  <si>
    <t>Shareholders' funds</t>
  </si>
  <si>
    <t>NON-CURRENT LIABILITIES</t>
  </si>
  <si>
    <t>Term loan - long term</t>
  </si>
  <si>
    <t>Deferred tax liabilities</t>
  </si>
  <si>
    <t>NET CURRENT ASSETS</t>
  </si>
  <si>
    <t>Total</t>
  </si>
  <si>
    <t>Retained</t>
  </si>
  <si>
    <t>profits</t>
  </si>
  <si>
    <t>Distributable</t>
  </si>
  <si>
    <t>Non-distributable</t>
  </si>
  <si>
    <t>Reserve on</t>
  </si>
  <si>
    <t>Consolidation</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</si>
  <si>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</si>
  <si>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</si>
  <si>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</si>
  <si>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</si>
  <si>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</si>
  <si>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</si>
  <si>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</si>
  <si>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</si>
  <si>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Depreciation</t>
  </si>
  <si>
    <t>Interest expense</t>
  </si>
  <si>
    <t>Operating profit before working capital changes</t>
  </si>
  <si>
    <t>Cash generated from operations</t>
  </si>
  <si>
    <t>Tax paid</t>
  </si>
  <si>
    <t>Interest paid</t>
  </si>
  <si>
    <t>Net cash generated from operating activities</t>
  </si>
  <si>
    <t>CASHFLOWS FROM INVESTING ACTIVITIES</t>
  </si>
  <si>
    <t>CASHFLOWS FROM OPERATING ACTIVITIES</t>
  </si>
  <si>
    <t>Interest income</t>
  </si>
  <si>
    <t>Purchase of property, plant and equipment</t>
  </si>
  <si>
    <t>Interest received</t>
  </si>
  <si>
    <t>Net cash generated from investing activities</t>
  </si>
  <si>
    <t>NET INCREASE IN CASH AND CASH EQUIVALENTS</t>
  </si>
  <si>
    <t>A15</t>
  </si>
  <si>
    <t xml:space="preserve">CASH AND CASH EQUIVALENTS AT BEGINNING </t>
  </si>
  <si>
    <t>OF THE QUARTER</t>
  </si>
  <si>
    <t xml:space="preserve">CASH AND CASH EQUIVALENTS AT END </t>
  </si>
  <si>
    <t>QUARTERLY REPORT ON CONSOLIDATED RESULTS</t>
  </si>
  <si>
    <t>A</t>
  </si>
  <si>
    <t xml:space="preserve"> NOTES TO THE INTERIM FINANCIAL REPORT</t>
  </si>
  <si>
    <t>A1</t>
  </si>
  <si>
    <t>Basis of preparation</t>
  </si>
  <si>
    <t>The interim financial statements are unaudited and have been prepared in accordance with Financial Reporting Standard ("FRS") No. 134: Interim Financial Reporting, and Chapter 7 Part VI of the Listing Requirements of Bursa Malaysia Securities Berhad for the MESDAQ Market.</t>
  </si>
  <si>
    <t>The interim financial statements are prepared based on the historical cost convention and in compliance with the applicable Approved Accounting Standards in Malaysia.</t>
  </si>
  <si>
    <t>A2</t>
  </si>
  <si>
    <t>Audit report of preceding annual financial statements</t>
  </si>
  <si>
    <t>The preceding year annual audited financial statements were not subjected to any qualification.</t>
  </si>
  <si>
    <t>A3</t>
  </si>
  <si>
    <t>Seasonal or cyclical factors</t>
  </si>
  <si>
    <t>A4</t>
  </si>
  <si>
    <t>Unusual items affecting assets, liabilities, equity, net income or cash flows</t>
  </si>
  <si>
    <t>There were no unusual items affecting assets, liabilities, equity, net income or cash flows of the Group.</t>
  </si>
  <si>
    <t>A5</t>
  </si>
  <si>
    <t>Material changes in estimates</t>
  </si>
  <si>
    <t>A6</t>
  </si>
  <si>
    <t>Debt and equity securities</t>
  </si>
  <si>
    <t>A7</t>
  </si>
  <si>
    <t>Dividend paid</t>
  </si>
  <si>
    <t>A8</t>
  </si>
  <si>
    <t>Segmental information</t>
  </si>
  <si>
    <t xml:space="preserve">Segmental information is not presented as the Group is primarily engaged in only one business segment which is to provide IT solutions and related services. </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</si>
  <si>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</si>
  <si>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</si>
  <si>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</si>
  <si>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</si>
  <si>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</si>
  <si>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</si>
  <si>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</si>
  <si>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</si>
  <si>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</si>
  <si>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</si>
  <si>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</si>
  <si>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</si>
  <si>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</si>
  <si>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</si>
  <si>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</si>
  <si>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</si>
  <si>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</si>
  <si>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</si>
  <si>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</si>
  <si>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</si>
  <si>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</si>
  <si>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</si>
  <si>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</si>
  <si>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</si>
  <si>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</si>
  <si>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</si>
  <si>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</si>
  <si>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</si>
  <si>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</si>
  <si>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</si>
  <si>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</si>
  <si>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ADDITIONAL INFORMATION REQUIRED BY THE BURSA MALAYSIA SECURITIES BERHAD'S LISTING REQUIREMENTS (Cont'd)</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</si>
  <si>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</si>
  <si>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</si>
  <si>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</si>
  <si>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</si>
  <si>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</si>
  <si>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</si>
  <si>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</si>
  <si>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</si>
  <si>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</si>
  <si>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</si>
  <si>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</si>
  <si>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No dividends have been declared in respect of the current quarter under review.</t>
  </si>
  <si>
    <t>Earnings per share</t>
  </si>
  <si>
    <t>Profit after taxation (RM'000)</t>
  </si>
  <si>
    <t>Weighted average number of shares in issue ('000)</t>
  </si>
  <si>
    <t>B13</t>
  </si>
  <si>
    <t>Status of corporate proposals</t>
  </si>
  <si>
    <t>B14</t>
  </si>
  <si>
    <t>Utilisation of IPO proceeds</t>
  </si>
  <si>
    <t>B15</t>
  </si>
  <si>
    <t>Authorisation for issue</t>
  </si>
  <si>
    <t>Rexit Berhad</t>
  </si>
  <si>
    <t>Diluted earnings per shares is not disclosed herein as the options under the ESOS have not been granted as at the date of this announcement.</t>
  </si>
  <si>
    <t>The Group's operations are conducted predominantly in Malaysia.</t>
  </si>
  <si>
    <t>For The First Quarter Ended 30 September 2006</t>
  </si>
  <si>
    <t>30 Sept 2006</t>
  </si>
  <si>
    <t>Share of profit (loss) in associated company</t>
  </si>
  <si>
    <t>30 June 2006</t>
  </si>
  <si>
    <t>Development costs</t>
  </si>
  <si>
    <t>Deferred income</t>
  </si>
  <si>
    <t>Share premium</t>
  </si>
  <si>
    <t>Exchange fluctuation reserve</t>
  </si>
  <si>
    <t>At 1 July 2006 (Audited)</t>
  </si>
  <si>
    <t>Premium</t>
  </si>
  <si>
    <t>Foreign Exchange</t>
  </si>
  <si>
    <t>Reserve</t>
  </si>
  <si>
    <t>At 30 September 2006</t>
  </si>
  <si>
    <t>Share of associated company taxation</t>
  </si>
  <si>
    <t>The accounting policies and methods of computation adopted by the Group in the preparation of this interim financial report are consistent with those adopted in the audited financial statements for the financial year ended 30 June 2006.</t>
  </si>
  <si>
    <t>As at 30 September 2006, the Group has no material capital commitment in respect of property, plant and equipment.</t>
  </si>
  <si>
    <t>Deposits with other corporations</t>
  </si>
  <si>
    <t>Provision of hardware, software and system maintenance to its associated company, Reward-Link.com Sdn Bhd</t>
  </si>
  <si>
    <r>
      <t xml:space="preserve">REXIT BERHAD </t>
    </r>
    <r>
      <rPr>
        <sz val="10"/>
        <rFont val="Arial"/>
        <family val="2"/>
      </rPr>
      <t>(668114-K)</t>
    </r>
  </si>
  <si>
    <t>Barring any unforeseen circumstances, the Directors believe that the Group's prospects for the financial year ending 30 June 2007 will remain favourable.</t>
  </si>
  <si>
    <t xml:space="preserve">The directors are of the opinion that the above transactions have been entered into in the ordinary course of business based on terms and conditions that are not more favourable from those generally available in transactions with unrelated parties. </t>
  </si>
  <si>
    <t>Increase in trade and other receivables</t>
  </si>
  <si>
    <t>Increase in trade and other payables</t>
  </si>
  <si>
    <t>Decrease in deferred income</t>
  </si>
  <si>
    <t>Payment of bonus issue expenses</t>
  </si>
  <si>
    <t>Net Assets per share (RM)</t>
  </si>
  <si>
    <t>(Audited)</t>
  </si>
  <si>
    <t xml:space="preserve">Preceding </t>
  </si>
  <si>
    <t>Financial</t>
  </si>
  <si>
    <t>Year Ended</t>
  </si>
  <si>
    <t>Share of (profit)/loss in associated company</t>
  </si>
  <si>
    <t>Net cashflow from acquisition of subsidiary companies</t>
  </si>
  <si>
    <t>*</t>
  </si>
  <si>
    <t>Denotes RM2/-</t>
  </si>
  <si>
    <t>This is prepared based on the consolidated results of the Group for the financial period ended 30 September 2006 and is to be read in conjunction with the Annual Report 2006.</t>
  </si>
  <si>
    <t>The Directors are of the opinion that the Group has no contingent liabilities which, upon crystallisation would have a material impact on the financial position and business of the Group as at 17 November 2006 (the latest practicable date which is not earlier than 7 days from the date of issue of this financial results).</t>
  </si>
  <si>
    <t>During the period, the Directors are of the opinion that the Group has no related party transactions which would have a significant impact on the financial position and business of the Group save as disclosed below:-</t>
  </si>
  <si>
    <t>Saved as disclosed below, there have been no material events between the end of the quarter to the date of this announcement.</t>
  </si>
  <si>
    <t>Profit After Tax</t>
  </si>
  <si>
    <t>Cumulative</t>
  </si>
  <si>
    <t>Quarter to</t>
  </si>
  <si>
    <t>Current tax expense</t>
  </si>
  <si>
    <t>The Group has no borrowings or debt securities as at 30 September 2006.</t>
  </si>
  <si>
    <r>
      <t xml:space="preserve"> REXIT  BERHAD </t>
    </r>
    <r>
      <rPr>
        <sz val="10"/>
        <rFont val="Arial"/>
        <family val="2"/>
      </rPr>
      <t>(668114-K)</t>
    </r>
  </si>
  <si>
    <t>(a)</t>
  </si>
  <si>
    <t>a renewal of the shareholders' mandate for Rexit and/or its subsidiaries to enter into recurrent related party transactions of a revenue or trading nature which are necessary for the Group's day-to-day operations and are in the ordinary course of business; and</t>
  </si>
  <si>
    <t>the proposed amendments to its Articles of Association pursuant to the recent revamped Listing Requirements of the MESDAQ Market.</t>
  </si>
  <si>
    <t xml:space="preserve">(b) </t>
  </si>
  <si>
    <t>The status of utilisation of the proceeds raised from the public issue pursuant to the listing of the Company on MESDAQ Market of Bursa Securities amounting to RM6.054 million is as follows:</t>
  </si>
  <si>
    <t>Utilised as at</t>
  </si>
  <si>
    <t>Balance</t>
  </si>
  <si>
    <t>Research and development expenses</t>
  </si>
  <si>
    <t>Working capital</t>
  </si>
  <si>
    <t>Estimated listing expenses*</t>
  </si>
  <si>
    <t>Note:-</t>
  </si>
  <si>
    <t>Proposed                                                                     Utilisation (1)</t>
  </si>
  <si>
    <t>(1)</t>
  </si>
  <si>
    <t>the Company had utilised only RM1,488,206 of its estimated listing expenses. As such the additional balance of RM111,794 will be transferred to the Company's working capital requirements</t>
  </si>
  <si>
    <t>The accompanying notes are an integral part of this statement.</t>
  </si>
  <si>
    <t>At 1 July 2005 (Audited)</t>
  </si>
  <si>
    <t>Issued and alloted during the period</t>
  </si>
  <si>
    <t xml:space="preserve">   on acquisition of subsidiary companies</t>
  </si>
  <si>
    <t>Arising from acquisition of subsidiary</t>
  </si>
  <si>
    <t xml:space="preserve">   companies</t>
  </si>
  <si>
    <t>At 30 September 2005</t>
  </si>
  <si>
    <t>* Denotes RM2/-</t>
  </si>
  <si>
    <t>Amount capitalised for Bonus Issue **</t>
  </si>
  <si>
    <t>The Group's operations are not materially affected by seasonal or cyclical changes during the current financial quarter under review.</t>
  </si>
  <si>
    <t>There were no changes in estimates of amounts reported in prior financial years, which have a material effect in the current financial quarter under review.</t>
  </si>
  <si>
    <t>No dividend has been paid in the current financial quarter under review.</t>
  </si>
  <si>
    <t>There was no valuation of the property, plant and equipment in the current financial quarter under review.</t>
  </si>
  <si>
    <t>There were no issuance, cancellations, repurchases, resale and repayment of debt and equity securities, share buy backs, share cancellation, shares held as treasury share and resale of treasury shares for the current financial quarter under review save for the following:-</t>
  </si>
  <si>
    <t xml:space="preserve">There were no material changes in the composition of the Group for the current financial quarter under review. </t>
  </si>
  <si>
    <t>21 November 2006</t>
  </si>
  <si>
    <t>On 28 April 2006 , Rexit had announced that it proposes to implement a proposed bonus issue of 47,333,333 new Rexit shares to be credited as fully paid-up on the basis of one (1) new Rexit share for every three (3) existing Rexit shares held to the registered shareholders of the Company on an entitlement date to be determined ("Bonus Issue").</t>
  </si>
  <si>
    <t>There were no significant variation of results between the current quarter and the preceding quarter.</t>
  </si>
  <si>
    <t>For the current quarter ended 30 September 2006, Rexit Group recorded a revenue of RM4.941 million mainly attributable to sales of proprietary software, subcription and transaction fees from the increasing number of e-Cover portal users and value-added system sales. In line with the revenue recorded and the 100% tax exemption granted to Rexit Software Sdn Bhd due to its pioneer status, Rexit Group recorded a profit before tax of RM1.707 million and a profit after tax of RM1.621 million.</t>
  </si>
  <si>
    <t>The effective tax rate of the Group remain low due to the 100% tax exemption granted to a subsidiary company of Rexit, Rexit Software Sdn Bhd, due to its pioneer status for a period of 5 years by virtue of it being a company with Multimedia Super Corridor (MSC) status.</t>
  </si>
  <si>
    <t>Proposed JV</t>
  </si>
  <si>
    <t>On 10 October 2006, Rexit had announced that it proposes to seek shareholders' approval at its forthcoming Second Annual General Meeting ("2nd AGM") to be held on 21 November 2006 for the following Special Business as follows:</t>
  </si>
  <si>
    <t>Save as disclosed below, there were no corporate proposals announced but not yet completed as at the date of this announcement:-</t>
  </si>
  <si>
    <t>Proposed Renewal of Shareholders' Mandate for Recurrent Related Party Transactions of a Revenue or Trading Nature and Proposed Amendments to the Articles of Association</t>
  </si>
  <si>
    <r>
      <t xml:space="preserve">REXIT  BERHAD </t>
    </r>
    <r>
      <rPr>
        <sz val="12"/>
        <rFont val="Arial"/>
        <family val="2"/>
      </rPr>
      <t>(668114-K)</t>
    </r>
  </si>
  <si>
    <t>Pursuant to the Bonus Issue, Rexit had issued and allotted 47,333,333 new Rexit shares to shareholders on 11 July 2006.  The said new Rexit shares were granted listing and quotation on the MESDAQ Market of Bursa Securities on 18 July 2006.</t>
  </si>
  <si>
    <t>At the Company's Extraordinary General Meeting ("EGM") held on 15 June 2006, the Company had obtained Shareholders' Mandate for the Group to enter into the recurrent related party transaction in the ordinary course of business.</t>
  </si>
  <si>
    <t>** On 11 July 2006, 47,333,333 new Rexit shares were allotted to shareholders as fully paid-up  pursuant to a bonus issue undertaken on the basis of one (1) new Rexit share for every three (3) existing Rexit shares.  The said Rexit shares were granted listing and quotation on the MESDAQ Market of Bursa Securities on 18 July 2006.</t>
  </si>
  <si>
    <t>On 12 October 2006, Rexit announced that it has entered into a Joint Venture Agreement with Marubeni Corporation of Japan to form a joint venture company to promote, market and sell Rexit's software products and services to potential customers in the international markets. The Foreign Investment Committee ("FIC") had vide its letter dated 21 September 2006 stated that it had no objections to the Proposed Joint Venture.</t>
  </si>
  <si>
    <t>The shareholders of Rexit had at the EGM held on 21 November 2006 approved the Proposed JV.</t>
  </si>
  <si>
    <t>The shareholders of Rexit had at the 2nd AGM held on 21 November 2006 approved the above proposals.</t>
  </si>
  <si>
    <t>On 12 October 2006, Rexit had announced that the Company had entered into joint venture agreement with Marubeni Corporation of Japan ("Proposed JV") to form a joint venture company to promote, market and sell Rexit's software products and services to potential customers in the international markets.  The Proposed JV is a major milestone in Rexit Group's plans to accelerate its international sales growth and will provide the Group with a strong platform to penetrate global markets which is expected to contribute positively to the future earnings of the Group.</t>
  </si>
  <si>
    <t xml:space="preserve">On 12 October 2006, Rexit announced that it has entered into a Joint Venture Agreement ("JV Agreement") with Marubeni Corporation of Japan to form a joint venture company to promote, market and sell Rexit's software products and services to potential customers in the international markets. ("Proposed JV"). The Proposed JV will be subject to Rexit's shareholders' approval to be obtained at the forthcoming EGM to be held on 21 November 2006, following the 2nd AGM, and upon terms and conditions of the JV Agreement. </t>
  </si>
  <si>
    <t>*  1.71</t>
  </si>
  <si>
    <t>The calculation of the basic earnings per share for the preceding year corresponding quarter and period have been adjusted after accounting for the bonus issue which was completed during the current financial quarter.</t>
  </si>
  <si>
    <t>Repayment of term loan</t>
  </si>
  <si>
    <t>Net cash used in financing activities</t>
  </si>
  <si>
    <t>CASHFLOWS FROM FINANCING ACTIVITIES</t>
  </si>
  <si>
    <t>extracted from Rexit's Prospectus dated 20 October 2005</t>
  </si>
  <si>
    <t>The interim financial statements were authorised for issue by the Board of Directors in accordance with a resolution of the directors dated 21 November 2006.</t>
  </si>
  <si>
    <t>Net Assets per share is arrived at based on the Group's Net Assets of RM26,702,000 over the number of ordinary shares of 189,333,333 shares of RM0.10 each.</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</si>
</sst>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_-* #,##0.000_-;\-* #,##0.000_-;_-* &quot;-&quot;???_-;_-@_-"/>
    <numFmt numFmtId="180" formatCode="[$-809]dd\ mmmm\ yyyy"/>
    <numFmt numFmtId="181" formatCode="[$-F800]dddd\,\ mmmm\ dd\,\ yyyy"/>
    <numFmt numFmtId="182" formatCode="&quot;£&quot;#,##0.00"/>
  </numFmts>
  <fonts count="7">
    <font>
      <sz val="10"/>
      <name val="Arial"/>
      <family val="0"/>
    </font>
    <font>
      <b/>
      <sz val="10"/>
      <name val="Arial"/>
      <family val="2"/>
    </font>
    <font>
      <i/>
      <sz val="10"/>
      <name val="Arial"/>
      <family val="2"/>
    </font>
    <font>
      <u val="single"/>
      <sz val="10"/>
      <name val="Arial"/>
      <family val="2"/>
    </font>
    <font>
      <b/>
      <sz val="12"/>
      <name val="Arial"/>
      <family val="2"/>
    </font>
    <font>
      <sz val="12"/>
      <name val="Arial"/>
      <family val="2"/>
    </font>
    <font>
      <sz val="13.5"/>
      <name val="Arial"/>
      <family val="2"/>
    </font>
  </fonts>
  <fills count="2">
    <fill>
      <patternFill/>
    </fill>
    <fill>
      <patternFill patternType="gray125"/>
    </fill>
  </fills>
  <borders count="7">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Font="1" applyAlignment="1">
      <alignment horizontal="justify" vertical="top"/>
    </xf>
    <xf numFmtId="0" fontId="0" fillId="0" borderId="0" xfId="0" applyFont="1" applyFill="1" applyAlignment="1">
      <alignment horizontal="justify" vertical="top"/>
    </xf>
    <xf numFmtId="0" fontId="1"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173" fontId="0" fillId="0" borderId="0" xfId="15" applyNumberFormat="1" applyFont="1" applyBorder="1" applyAlignment="1">
      <alignment vertical="top"/>
    </xf>
    <xf numFmtId="173" fontId="0" fillId="0" borderId="0" xfId="15" applyNumberFormat="1" applyFont="1" applyBorder="1" applyAlignment="1">
      <alignment horizontal="right" vertical="top"/>
    </xf>
    <xf numFmtId="171" fontId="1" fillId="0" borderId="0" xfId="15" applyFont="1" applyAlignment="1" quotePrefix="1">
      <alignment horizontal="right" vertical="top"/>
    </xf>
    <xf numFmtId="0" fontId="0" fillId="0" borderId="0" xfId="0" applyFont="1" applyFill="1" applyAlignment="1">
      <alignment horizontal="right" vertical="top"/>
    </xf>
    <xf numFmtId="173" fontId="0" fillId="0" borderId="0" xfId="15" applyNumberFormat="1" applyFont="1" applyAlignment="1">
      <alignment vertical="top"/>
    </xf>
    <xf numFmtId="173" fontId="0" fillId="0" borderId="1" xfId="15" applyNumberFormat="1" applyFont="1" applyBorder="1" applyAlignment="1">
      <alignment vertical="top"/>
    </xf>
    <xf numFmtId="171" fontId="1" fillId="0" borderId="0" xfId="15" applyFont="1" applyAlignment="1">
      <alignment horizontal="right" vertical="top"/>
    </xf>
    <xf numFmtId="0" fontId="0" fillId="0" borderId="0" xfId="0" applyFont="1" applyFill="1" applyAlignment="1">
      <alignment vertical="top"/>
    </xf>
    <xf numFmtId="173" fontId="0" fillId="0" borderId="0" xfId="15" applyNumberFormat="1" applyFont="1" applyAlignment="1">
      <alignment horizontal="right" vertical="top"/>
    </xf>
    <xf numFmtId="0" fontId="1" fillId="0" borderId="0" xfId="0" applyFont="1" applyAlignment="1">
      <alignment horizontal="right" vertical="top"/>
    </xf>
    <xf numFmtId="49" fontId="0" fillId="0" borderId="0" xfId="0" applyNumberFormat="1" applyFont="1" applyFill="1" applyAlignment="1">
      <alignment vertical="top"/>
    </xf>
    <xf numFmtId="0" fontId="4" fillId="0" borderId="0" xfId="0" applyFont="1" applyAlignment="1">
      <alignment vertical="top"/>
    </xf>
    <xf numFmtId="171" fontId="0" fillId="0" borderId="0" xfId="15" applyFont="1" applyAlignment="1">
      <alignment horizontal="right" vertical="top"/>
    </xf>
    <xf numFmtId="17" fontId="0" fillId="0" borderId="0" xfId="0" applyNumberFormat="1" applyFont="1" applyFill="1" applyAlignment="1">
      <alignment vertical="top"/>
    </xf>
    <xf numFmtId="173" fontId="0" fillId="0" borderId="0" xfId="15" applyNumberFormat="1" applyFont="1" applyFill="1" applyAlignment="1">
      <alignment vertical="top"/>
    </xf>
    <xf numFmtId="173" fontId="0" fillId="0" borderId="0" xfId="15" applyNumberFormat="1" applyFont="1" applyFill="1" applyAlignment="1">
      <alignment horizontal="right" vertical="top"/>
    </xf>
    <xf numFmtId="173" fontId="0" fillId="0" borderId="2" xfId="15" applyNumberFormat="1" applyFont="1" applyFill="1" applyBorder="1" applyAlignment="1">
      <alignment vertical="top"/>
    </xf>
    <xf numFmtId="171" fontId="0" fillId="0" borderId="3" xfId="15" applyFont="1" applyFill="1" applyBorder="1" applyAlignment="1">
      <alignment vertical="top"/>
    </xf>
    <xf numFmtId="173" fontId="0" fillId="0" borderId="0" xfId="15" applyNumberFormat="1" applyFont="1" applyFill="1" applyBorder="1" applyAlignment="1">
      <alignment vertical="top"/>
    </xf>
    <xf numFmtId="171" fontId="0" fillId="0" borderId="0" xfId="15" applyFont="1" applyAlignment="1">
      <alignment vertical="top"/>
    </xf>
    <xf numFmtId="173" fontId="0" fillId="0" borderId="0" xfId="0" applyNumberFormat="1" applyFont="1" applyAlignment="1">
      <alignment vertical="top"/>
    </xf>
    <xf numFmtId="0" fontId="0" fillId="0" borderId="0" xfId="0" applyFont="1" applyAlignment="1">
      <alignment horizontal="right" vertical="top"/>
    </xf>
    <xf numFmtId="171" fontId="0" fillId="0" borderId="1" xfId="15" applyFont="1" applyBorder="1" applyAlignment="1">
      <alignment vertical="top"/>
    </xf>
    <xf numFmtId="0" fontId="0" fillId="0" borderId="1" xfId="0" applyFont="1" applyBorder="1" applyAlignment="1">
      <alignment vertical="top"/>
    </xf>
    <xf numFmtId="171" fontId="0" fillId="0" borderId="0" xfId="15" applyFont="1" applyBorder="1" applyAlignment="1">
      <alignment vertical="top"/>
    </xf>
    <xf numFmtId="0" fontId="0" fillId="0" borderId="0" xfId="0" applyFont="1" applyAlignment="1">
      <alignment horizontal="left" vertical="top"/>
    </xf>
    <xf numFmtId="173" fontId="0" fillId="0" borderId="4" xfId="15" applyNumberFormat="1" applyFont="1" applyFill="1" applyBorder="1" applyAlignment="1">
      <alignment vertical="top"/>
    </xf>
    <xf numFmtId="173" fontId="0" fillId="0" borderId="0" xfId="15" applyNumberFormat="1" applyFont="1" applyFill="1" applyBorder="1" applyAlignment="1">
      <alignment horizontal="right" vertical="top"/>
    </xf>
    <xf numFmtId="173" fontId="0" fillId="0" borderId="2" xfId="15" applyNumberFormat="1" applyFont="1" applyFill="1" applyBorder="1" applyAlignment="1">
      <alignment horizontal="right" vertical="top"/>
    </xf>
    <xf numFmtId="173" fontId="0" fillId="0" borderId="3" xfId="15" applyNumberFormat="1" applyFont="1" applyFill="1" applyBorder="1" applyAlignment="1">
      <alignment vertical="top"/>
    </xf>
    <xf numFmtId="0" fontId="0" fillId="0" borderId="0" xfId="0" applyFont="1" applyFill="1" applyAlignment="1">
      <alignment horizontal="justify" vertical="top" wrapText="1"/>
    </xf>
    <xf numFmtId="0" fontId="0" fillId="0" borderId="0" xfId="0" applyFont="1" applyFill="1" applyAlignment="1">
      <alignment vertical="top" wrapText="1"/>
    </xf>
    <xf numFmtId="0" fontId="1" fillId="0" borderId="0" xfId="0" applyFont="1" applyFill="1" applyAlignment="1">
      <alignment vertical="top"/>
    </xf>
    <xf numFmtId="0" fontId="4" fillId="0" borderId="0" xfId="0" applyFont="1" applyFill="1" applyAlignment="1">
      <alignment vertical="top"/>
    </xf>
    <xf numFmtId="0" fontId="1" fillId="0" borderId="0" xfId="0" applyFont="1" applyFill="1" applyAlignment="1">
      <alignment horizontal="center" vertical="top"/>
    </xf>
    <xf numFmtId="171" fontId="0" fillId="0" borderId="0" xfId="15" applyFont="1" applyFill="1" applyAlignment="1">
      <alignment horizontal="right" vertical="top"/>
    </xf>
    <xf numFmtId="171" fontId="1" fillId="0" borderId="0" xfId="15" applyFont="1" applyFill="1" applyAlignment="1">
      <alignment horizontal="right" vertical="top"/>
    </xf>
    <xf numFmtId="171" fontId="1" fillId="0" borderId="0" xfId="15" applyFont="1" applyFill="1" applyAlignment="1" quotePrefix="1">
      <alignment horizontal="right" vertical="top"/>
    </xf>
    <xf numFmtId="0" fontId="0" fillId="0" borderId="0" xfId="0" applyFont="1" applyFill="1" applyAlignment="1">
      <alignment horizontal="center" vertical="top"/>
    </xf>
    <xf numFmtId="173" fontId="0" fillId="0" borderId="1" xfId="15" applyNumberFormat="1" applyFont="1" applyFill="1" applyBorder="1" applyAlignment="1">
      <alignment vertical="top"/>
    </xf>
    <xf numFmtId="173" fontId="0" fillId="0" borderId="1" xfId="15" applyNumberFormat="1" applyFont="1" applyFill="1" applyBorder="1" applyAlignment="1">
      <alignment horizontal="right" vertical="top"/>
    </xf>
    <xf numFmtId="171" fontId="0" fillId="0" borderId="3" xfId="15" applyNumberFormat="1" applyFont="1" applyFill="1" applyBorder="1" applyAlignment="1" quotePrefix="1">
      <alignment horizontal="right" vertical="top"/>
    </xf>
    <xf numFmtId="171" fontId="0" fillId="0" borderId="0" xfId="15" applyNumberFormat="1" applyFont="1" applyFill="1" applyAlignment="1">
      <alignment vertical="top"/>
    </xf>
    <xf numFmtId="171" fontId="0" fillId="0" borderId="3" xfId="15" applyNumberFormat="1" applyFont="1" applyFill="1" applyBorder="1" applyAlignment="1">
      <alignment vertical="top"/>
    </xf>
    <xf numFmtId="0" fontId="0" fillId="0" borderId="0" xfId="0" applyFont="1" applyFill="1" applyAlignment="1" quotePrefix="1">
      <alignment vertical="top"/>
    </xf>
    <xf numFmtId="0" fontId="0" fillId="0" borderId="0" xfId="0" applyFont="1" applyFill="1" applyAlignment="1">
      <alignment/>
    </xf>
    <xf numFmtId="0" fontId="1" fillId="0" borderId="0" xfId="0" applyFont="1" applyFill="1" applyAlignment="1">
      <alignment horizontal="right" vertical="top"/>
    </xf>
    <xf numFmtId="173" fontId="0" fillId="0" borderId="0" xfId="15" applyNumberFormat="1" applyFont="1" applyFill="1" applyBorder="1" applyAlignment="1" quotePrefix="1">
      <alignment horizontal="right" vertical="top"/>
    </xf>
    <xf numFmtId="173" fontId="1" fillId="0" borderId="0" xfId="15" applyNumberFormat="1" applyFont="1" applyFill="1" applyBorder="1" applyAlignment="1" quotePrefix="1">
      <alignment horizontal="right" vertical="top"/>
    </xf>
    <xf numFmtId="173" fontId="0" fillId="0" borderId="4" xfId="15" applyNumberFormat="1" applyFont="1" applyFill="1" applyBorder="1" applyAlignment="1">
      <alignment horizontal="right" vertical="top"/>
    </xf>
    <xf numFmtId="173" fontId="0" fillId="0" borderId="5" xfId="15" applyNumberFormat="1" applyFont="1" applyFill="1" applyBorder="1" applyAlignment="1">
      <alignment vertical="top"/>
    </xf>
    <xf numFmtId="171" fontId="0" fillId="0" borderId="0" xfId="15" applyFont="1" applyFill="1" applyAlignment="1">
      <alignment vertical="top"/>
    </xf>
    <xf numFmtId="173" fontId="0" fillId="0" borderId="0" xfId="0" applyNumberFormat="1" applyFont="1" applyFill="1" applyAlignment="1">
      <alignment vertical="top"/>
    </xf>
    <xf numFmtId="173" fontId="1" fillId="0" borderId="0" xfId="15" applyNumberFormat="1" applyFont="1" applyFill="1" applyAlignment="1">
      <alignment horizontal="right" vertical="top"/>
    </xf>
    <xf numFmtId="173" fontId="1" fillId="0" borderId="0" xfId="15" applyNumberFormat="1" applyFont="1" applyFill="1" applyAlignment="1" quotePrefix="1">
      <alignment horizontal="right" vertical="top"/>
    </xf>
    <xf numFmtId="0" fontId="1" fillId="0" borderId="0" xfId="0" applyFont="1" applyFill="1" applyBorder="1" applyAlignment="1">
      <alignment vertical="top"/>
    </xf>
    <xf numFmtId="0" fontId="0" fillId="0" borderId="0" xfId="0" applyFont="1" applyFill="1" applyBorder="1" applyAlignment="1">
      <alignment vertical="top"/>
    </xf>
    <xf numFmtId="171" fontId="1" fillId="0" borderId="0" xfId="15" applyFont="1" applyFill="1" applyBorder="1" applyAlignment="1" quotePrefix="1">
      <alignment horizontal="right" vertical="top"/>
    </xf>
    <xf numFmtId="171" fontId="1" fillId="0" borderId="0" xfId="15" applyFont="1" applyFill="1" applyBorder="1" applyAlignment="1">
      <alignment horizontal="right" vertical="top"/>
    </xf>
    <xf numFmtId="0" fontId="1" fillId="0" borderId="0" xfId="0" applyFont="1" applyFill="1" applyBorder="1" applyAlignment="1">
      <alignment horizontal="justify" vertical="top"/>
    </xf>
    <xf numFmtId="49" fontId="1" fillId="0" borderId="0" xfId="0" applyNumberFormat="1" applyFont="1" applyFill="1" applyAlignment="1">
      <alignment horizontal="right" vertical="top"/>
    </xf>
    <xf numFmtId="9" fontId="1" fillId="0" borderId="0" xfId="19" applyFont="1" applyFill="1" applyAlignment="1" quotePrefix="1">
      <alignment horizontal="right" vertical="top"/>
    </xf>
    <xf numFmtId="9" fontId="0" fillId="0" borderId="0" xfId="19" applyFont="1" applyFill="1" applyAlignment="1">
      <alignment vertical="top"/>
    </xf>
    <xf numFmtId="181" fontId="1" fillId="0" borderId="0" xfId="0" applyNumberFormat="1" applyFont="1" applyFill="1" applyAlignment="1" quotePrefix="1">
      <alignment horizontal="right" vertical="top"/>
    </xf>
    <xf numFmtId="15" fontId="0" fillId="0" borderId="0" xfId="0" applyNumberFormat="1" applyFont="1" applyFill="1" applyAlignment="1">
      <alignment vertical="top"/>
    </xf>
    <xf numFmtId="0" fontId="6" fillId="0" borderId="0" xfId="0" applyFont="1" applyFill="1" applyAlignment="1">
      <alignment/>
    </xf>
    <xf numFmtId="0" fontId="3" fillId="0" borderId="0" xfId="0" applyFont="1" applyFill="1" applyAlignment="1">
      <alignment vertical="top"/>
    </xf>
    <xf numFmtId="173" fontId="0" fillId="0" borderId="0" xfId="15" applyNumberFormat="1" applyFont="1" applyFill="1" applyAlignment="1">
      <alignment horizontal="justify" vertical="top"/>
    </xf>
    <xf numFmtId="173" fontId="0" fillId="0" borderId="6" xfId="15" applyNumberFormat="1"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quotePrefix="1">
      <alignment horizontal="justify" vertical="top"/>
    </xf>
    <xf numFmtId="0" fontId="1" fillId="0" borderId="0" xfId="0" applyFont="1" applyFill="1" applyAlignment="1">
      <alignment horizontal="center" vertical="top"/>
    </xf>
    <xf numFmtId="0" fontId="0" fillId="0" borderId="0" xfId="0" applyFont="1" applyFill="1" applyAlignment="1">
      <alignment horizontal="justify" vertical="top"/>
    </xf>
    <xf numFmtId="0" fontId="0" fillId="0" borderId="0" xfId="0" applyFont="1" applyFill="1" applyAlignment="1">
      <alignment vertical="top" wrapText="1"/>
    </xf>
    <xf numFmtId="171" fontId="1" fillId="0" borderId="0" xfId="15"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173" fontId="0" fillId="0" borderId="0" xfId="15" applyNumberFormat="1" applyFont="1" applyFill="1" applyAlignment="1">
      <alignment horizontal="right" vertical="top" wrapText="1"/>
    </xf>
    <xf numFmtId="173" fontId="0" fillId="0" borderId="0" xfId="15" applyNumberFormat="1" applyFont="1" applyFill="1" applyAlignment="1">
      <alignment vertical="top" wrapText="1"/>
    </xf>
    <xf numFmtId="0" fontId="3" fillId="0" borderId="0" xfId="0" applyFont="1" applyFill="1" applyAlignment="1">
      <alignment vertical="top" wrapText="1"/>
    </xf>
    <xf numFmtId="0" fontId="2" fillId="0" borderId="0" xfId="0" applyFont="1" applyFill="1" applyAlignment="1">
      <alignment horizontal="justify" vertical="top" wrapText="1"/>
    </xf>
    <xf numFmtId="0" fontId="2" fillId="0" borderId="0" xfId="0" applyFont="1" applyFill="1" applyAlignment="1">
      <alignment vertical="top" wrapText="1"/>
    </xf>
    <xf numFmtId="173" fontId="0" fillId="0" borderId="6" xfId="15" applyNumberFormat="1" applyFont="1" applyFill="1" applyBorder="1" applyAlignment="1">
      <alignment horizontal="right"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justify" vertical="top"/>
    </xf>
    <xf numFmtId="0" fontId="0" fillId="0" borderId="0" xfId="0" applyFont="1" applyFill="1" applyAlignment="1">
      <alignment wrapText="1"/>
    </xf>
    <xf numFmtId="0" fontId="1" fillId="0" borderId="0" xfId="0" applyFont="1" applyFill="1" applyBorder="1" applyAlignment="1">
      <alignment horizontal="justify" vertical="top"/>
    </xf>
    <xf numFmtId="0" fontId="1" fillId="0" borderId="0" xfId="0" applyFont="1" applyFill="1" applyAlignment="1">
      <alignment horizontal="right" vertical="top" wrapText="1"/>
    </xf>
    <xf numFmtId="0" fontId="0" fillId="0" borderId="0" xfId="0" applyNumberFormat="1" applyFont="1" applyFill="1" applyAlignment="1">
      <alignment horizontal="justify" vertical="top" wrapText="1"/>
    </xf>
    <xf numFmtId="0" fontId="0" fillId="0" borderId="0" xfId="0" applyFont="1" applyFill="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1304925</xdr:colOff>
      <xdr:row>4</xdr:row>
      <xdr:rowOff>19050</xdr:rowOff>
    </xdr:to>
    <xdr:pic>
      <xdr:nvPicPr>
        <xdr:cNvPr id="1" name="Picture 3"/>
        <xdr:cNvPicPr preferRelativeResize="1">
          <a:picLocks noChangeAspect="1"/>
        </xdr:cNvPicPr>
      </xdr:nvPicPr>
      <xdr:blipFill>
        <a:blip r:embed="rId1"/>
        <a:stretch>
          <a:fillRect/>
        </a:stretch>
      </xdr:blipFill>
      <xdr:spPr>
        <a:xfrm>
          <a:off x="9525" y="9525"/>
          <a:ext cx="15716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552450</xdr:colOff>
      <xdr:row>4</xdr:row>
      <xdr:rowOff>9525</xdr:rowOff>
    </xdr:to>
    <xdr:pic>
      <xdr:nvPicPr>
        <xdr:cNvPr id="1" name="Picture 1"/>
        <xdr:cNvPicPr preferRelativeResize="1">
          <a:picLocks noChangeAspect="1"/>
        </xdr:cNvPicPr>
      </xdr:nvPicPr>
      <xdr:blipFill>
        <a:blip r:embed="rId1"/>
        <a:stretch>
          <a:fillRect/>
        </a:stretch>
      </xdr:blipFill>
      <xdr:spPr>
        <a:xfrm>
          <a:off x="9525" y="9525"/>
          <a:ext cx="15716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nnouncements.bursamalaysia.com/EDMS/annweb.nsf/8b25383a269fcce548256d79001af770/482568ad00295d07482570b50010cf17/$FILE/Quarterly%20Results%20Sept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 val="Notes"/>
    </sheetNames>
    <sheetDataSet>
      <sheetData sheetId="0">
        <row r="41">
          <cell r="D41">
            <v>1515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J52"/>
  <sheetViews>
    <sheetView workbookViewId="0" topLeftCell="A1">
      <selection activeCell="J50" sqref="J50"/>
    </sheetView>
  </sheetViews>
  <sheetFormatPr defaultColWidth="9.140625" defaultRowHeight="12.75"/>
  <cols>
    <col min="1" max="1" width="4.140625" style="13" customWidth="1"/>
    <col min="2" max="2" width="24.421875" style="13" customWidth="1"/>
    <col min="3" max="3" width="6.140625" style="13" customWidth="1"/>
    <col min="4" max="4" width="12.7109375" style="13" customWidth="1"/>
    <col min="5" max="5" width="15.57421875" style="13" bestFit="1" customWidth="1"/>
    <col min="6" max="6" width="2.140625" style="13" customWidth="1"/>
    <col min="7" max="7" width="12.7109375" style="13" customWidth="1"/>
    <col min="8" max="8" width="15.57421875" style="13" bestFit="1" customWidth="1"/>
    <col min="9" max="16384" width="9.140625" style="13" customWidth="1"/>
  </cols>
  <sheetData>
    <row r="1" ht="12.75"/>
    <row r="2" ht="12.75"/>
    <row r="3" ht="12.75"/>
    <row r="4" ht="12.75"/>
    <row r="5" spans="1:2" ht="15.75">
      <c r="A5" s="38"/>
      <c r="B5" s="39" t="s">
        <v>246</v>
      </c>
    </row>
    <row r="6" ht="12.75">
      <c r="A6" s="38" t="s">
        <v>61</v>
      </c>
    </row>
    <row r="7" ht="12.75">
      <c r="A7" s="38" t="s">
        <v>164</v>
      </c>
    </row>
    <row r="8" ht="12.75">
      <c r="A8" s="13" t="s">
        <v>13</v>
      </c>
    </row>
    <row r="10" spans="4:8" ht="12.75">
      <c r="D10" s="77" t="s">
        <v>0</v>
      </c>
      <c r="E10" s="77"/>
      <c r="G10" s="77" t="s">
        <v>1</v>
      </c>
      <c r="H10" s="77"/>
    </row>
    <row r="11" spans="4:8" ht="12.75">
      <c r="D11" s="41"/>
      <c r="E11" s="42" t="s">
        <v>6</v>
      </c>
      <c r="F11" s="41"/>
      <c r="G11" s="41"/>
      <c r="H11" s="42" t="s">
        <v>6</v>
      </c>
    </row>
    <row r="12" spans="4:8" ht="12.75">
      <c r="D12" s="42" t="s">
        <v>2</v>
      </c>
      <c r="E12" s="42" t="s">
        <v>3</v>
      </c>
      <c r="F12" s="41"/>
      <c r="G12" s="42" t="s">
        <v>2</v>
      </c>
      <c r="H12" s="42" t="s">
        <v>3</v>
      </c>
    </row>
    <row r="13" spans="4:8" ht="12.75">
      <c r="D13" s="42" t="s">
        <v>3</v>
      </c>
      <c r="E13" s="42" t="s">
        <v>7</v>
      </c>
      <c r="F13" s="41"/>
      <c r="G13" s="42" t="s">
        <v>3</v>
      </c>
      <c r="H13" s="42" t="s">
        <v>7</v>
      </c>
    </row>
    <row r="14" spans="4:8" ht="12.75">
      <c r="D14" s="42" t="s">
        <v>4</v>
      </c>
      <c r="E14" s="42" t="s">
        <v>4</v>
      </c>
      <c r="F14" s="41"/>
      <c r="G14" s="42" t="s">
        <v>8</v>
      </c>
      <c r="H14" s="42" t="s">
        <v>9</v>
      </c>
    </row>
    <row r="15" spans="4:8" ht="12.75">
      <c r="D15" s="42"/>
      <c r="E15" s="42"/>
      <c r="F15" s="41"/>
      <c r="G15" s="42"/>
      <c r="H15" s="42"/>
    </row>
    <row r="16" spans="4:8" ht="12.75">
      <c r="D16" s="43" t="s">
        <v>165</v>
      </c>
      <c r="E16" s="43" t="s">
        <v>5</v>
      </c>
      <c r="F16" s="41"/>
      <c r="G16" s="43" t="s">
        <v>165</v>
      </c>
      <c r="H16" s="43" t="s">
        <v>5</v>
      </c>
    </row>
    <row r="17" spans="3:10" ht="12.75">
      <c r="C17" s="38" t="s">
        <v>23</v>
      </c>
      <c r="D17" s="43" t="s">
        <v>10</v>
      </c>
      <c r="E17" s="43" t="s">
        <v>10</v>
      </c>
      <c r="G17" s="43" t="s">
        <v>10</v>
      </c>
      <c r="H17" s="43" t="s">
        <v>10</v>
      </c>
      <c r="J17" s="19"/>
    </row>
    <row r="19" spans="1:8" ht="12.75">
      <c r="A19" s="13" t="s">
        <v>11</v>
      </c>
      <c r="D19" s="20">
        <v>4941</v>
      </c>
      <c r="E19" s="21">
        <v>3062</v>
      </c>
      <c r="F19" s="20"/>
      <c r="G19" s="20">
        <f>D19</f>
        <v>4941</v>
      </c>
      <c r="H19" s="21">
        <v>3062</v>
      </c>
    </row>
    <row r="20" spans="4:8" ht="12.75">
      <c r="D20" s="20"/>
      <c r="E20" s="20"/>
      <c r="F20" s="20"/>
      <c r="G20" s="20">
        <f>D20</f>
        <v>0</v>
      </c>
      <c r="H20" s="20"/>
    </row>
    <row r="21" spans="1:8" ht="12.75">
      <c r="A21" s="13" t="s">
        <v>14</v>
      </c>
      <c r="D21" s="20">
        <f>-1966-228-219-26-27</f>
        <v>-2466</v>
      </c>
      <c r="E21" s="21">
        <v>-1135</v>
      </c>
      <c r="F21" s="20"/>
      <c r="G21" s="20">
        <f>D21</f>
        <v>-2466</v>
      </c>
      <c r="H21" s="21">
        <v>-1135</v>
      </c>
    </row>
    <row r="22" spans="4:8" ht="12.75">
      <c r="D22" s="22"/>
      <c r="E22" s="22"/>
      <c r="F22" s="20"/>
      <c r="G22" s="22"/>
      <c r="H22" s="22"/>
    </row>
    <row r="23" spans="1:8" ht="12.75">
      <c r="A23" s="13" t="s">
        <v>15</v>
      </c>
      <c r="D23" s="20">
        <f>SUM(D19:D22)</f>
        <v>2475</v>
      </c>
      <c r="E23" s="21">
        <v>1927</v>
      </c>
      <c r="F23" s="20"/>
      <c r="G23" s="20">
        <f>SUM(G19:G22)</f>
        <v>2475</v>
      </c>
      <c r="H23" s="21">
        <v>1927</v>
      </c>
    </row>
    <row r="24" spans="4:8" ht="12.75">
      <c r="D24" s="20"/>
      <c r="E24" s="20"/>
      <c r="F24" s="20"/>
      <c r="G24" s="20"/>
      <c r="H24" s="20"/>
    </row>
    <row r="25" spans="1:8" ht="12.75">
      <c r="A25" s="13" t="s">
        <v>16</v>
      </c>
      <c r="D25" s="20">
        <v>93</v>
      </c>
      <c r="E25" s="21">
        <v>33</v>
      </c>
      <c r="F25" s="20"/>
      <c r="G25" s="20">
        <f>D25</f>
        <v>93</v>
      </c>
      <c r="H25" s="21">
        <v>33</v>
      </c>
    </row>
    <row r="26" spans="4:8" ht="12.75">
      <c r="D26" s="20"/>
      <c r="E26" s="20"/>
      <c r="F26" s="20"/>
      <c r="G26" s="20">
        <f>D26</f>
        <v>0</v>
      </c>
      <c r="H26" s="20"/>
    </row>
    <row r="27" spans="1:8" ht="12.75">
      <c r="A27" s="13" t="s">
        <v>17</v>
      </c>
      <c r="D27" s="20">
        <f>-930+27+26</f>
        <v>-877</v>
      </c>
      <c r="E27" s="21">
        <v>-392</v>
      </c>
      <c r="F27" s="20"/>
      <c r="G27" s="20">
        <f>D27</f>
        <v>-877</v>
      </c>
      <c r="H27" s="21">
        <v>-392</v>
      </c>
    </row>
    <row r="28" spans="4:8" ht="12.75">
      <c r="D28" s="22"/>
      <c r="E28" s="22"/>
      <c r="F28" s="20"/>
      <c r="G28" s="22"/>
      <c r="H28" s="22"/>
    </row>
    <row r="29" spans="1:8" ht="12.75">
      <c r="A29" s="38" t="s">
        <v>18</v>
      </c>
      <c r="D29" s="20">
        <f>SUM(D23:D28)</f>
        <v>1691</v>
      </c>
      <c r="E29" s="21">
        <v>1568</v>
      </c>
      <c r="F29" s="20"/>
      <c r="G29" s="20">
        <f>SUM(G23:G28)</f>
        <v>1691</v>
      </c>
      <c r="H29" s="21">
        <v>1568</v>
      </c>
    </row>
    <row r="30" spans="4:8" ht="12.75">
      <c r="D30" s="20"/>
      <c r="E30" s="20"/>
      <c r="F30" s="20"/>
      <c r="G30" s="20"/>
      <c r="H30" s="20"/>
    </row>
    <row r="31" spans="1:8" ht="12.75">
      <c r="A31" s="13" t="s">
        <v>19</v>
      </c>
      <c r="D31" s="20">
        <v>0</v>
      </c>
      <c r="E31" s="21">
        <v>-7</v>
      </c>
      <c r="F31" s="20"/>
      <c r="G31" s="20">
        <f>D31</f>
        <v>0</v>
      </c>
      <c r="H31" s="21">
        <v>-7</v>
      </c>
    </row>
    <row r="32" spans="4:8" ht="12.75">
      <c r="D32" s="20"/>
      <c r="E32" s="21"/>
      <c r="F32" s="20"/>
      <c r="G32" s="20"/>
      <c r="H32" s="21"/>
    </row>
    <row r="33" spans="1:8" ht="12.75">
      <c r="A33" s="13" t="s">
        <v>166</v>
      </c>
      <c r="D33" s="20">
        <v>16</v>
      </c>
      <c r="E33" s="21">
        <v>-9</v>
      </c>
      <c r="F33" s="20"/>
      <c r="G33" s="20">
        <f>D33</f>
        <v>16</v>
      </c>
      <c r="H33" s="21">
        <v>-9</v>
      </c>
    </row>
    <row r="34" spans="4:8" ht="12.75">
      <c r="D34" s="22"/>
      <c r="E34" s="22"/>
      <c r="F34" s="20"/>
      <c r="G34" s="22"/>
      <c r="H34" s="22"/>
    </row>
    <row r="35" spans="1:8" ht="12.75" customHeight="1">
      <c r="A35" s="38" t="s">
        <v>20</v>
      </c>
      <c r="D35" s="20">
        <f>SUM(D29:D34)</f>
        <v>1707</v>
      </c>
      <c r="E35" s="21">
        <v>1552</v>
      </c>
      <c r="F35" s="20"/>
      <c r="G35" s="20">
        <f>SUM(G29:G34)</f>
        <v>1707</v>
      </c>
      <c r="H35" s="21">
        <v>1552</v>
      </c>
    </row>
    <row r="36" spans="4:8" ht="12.75">
      <c r="D36" s="20"/>
      <c r="E36" s="20"/>
      <c r="F36" s="20"/>
      <c r="G36" s="20"/>
      <c r="H36" s="20"/>
    </row>
    <row r="37" spans="1:8" ht="12.75">
      <c r="A37" s="13" t="s">
        <v>21</v>
      </c>
      <c r="C37" s="44" t="s">
        <v>24</v>
      </c>
      <c r="D37" s="20">
        <v>-86</v>
      </c>
      <c r="E37" s="21">
        <v>-37</v>
      </c>
      <c r="F37" s="20"/>
      <c r="G37" s="20">
        <f>D37</f>
        <v>-86</v>
      </c>
      <c r="H37" s="21">
        <v>-37</v>
      </c>
    </row>
    <row r="38" spans="1:8" ht="12.75" customHeight="1">
      <c r="A38" s="13" t="s">
        <v>177</v>
      </c>
      <c r="C38" s="44"/>
      <c r="D38" s="22"/>
      <c r="E38" s="22"/>
      <c r="F38" s="20"/>
      <c r="G38" s="22"/>
      <c r="H38" s="22"/>
    </row>
    <row r="39" spans="1:8" ht="13.5" thickBot="1">
      <c r="A39" s="38" t="s">
        <v>22</v>
      </c>
      <c r="C39" s="44"/>
      <c r="D39" s="45">
        <f>SUM(D35:D38)</f>
        <v>1621</v>
      </c>
      <c r="E39" s="46">
        <v>1515</v>
      </c>
      <c r="F39" s="20"/>
      <c r="G39" s="45">
        <f>SUM(G35:G38)</f>
        <v>1621</v>
      </c>
      <c r="H39" s="46">
        <v>1515</v>
      </c>
    </row>
    <row r="40" spans="3:8" ht="12.75">
      <c r="C40" s="44"/>
      <c r="D40" s="20"/>
      <c r="E40" s="20"/>
      <c r="F40" s="20"/>
      <c r="G40" s="20"/>
      <c r="H40" s="20"/>
    </row>
    <row r="41" spans="3:8" ht="12.75">
      <c r="C41" s="44"/>
      <c r="D41" s="20"/>
      <c r="E41" s="20"/>
      <c r="F41" s="20"/>
      <c r="G41" s="20"/>
      <c r="H41" s="20"/>
    </row>
    <row r="42" spans="1:8" ht="13.5" thickBot="1">
      <c r="A42" s="38" t="s">
        <v>12</v>
      </c>
      <c r="C42" s="44" t="s">
        <v>25</v>
      </c>
      <c r="D42" s="23">
        <f>Notes!G222</f>
        <v>0.8561634791610548</v>
      </c>
      <c r="E42" s="47" t="s">
        <v>255</v>
      </c>
      <c r="F42" s="48"/>
      <c r="G42" s="49">
        <f>Notes!I222</f>
        <v>0.8561634791610548</v>
      </c>
      <c r="H42" s="47" t="s">
        <v>255</v>
      </c>
    </row>
    <row r="43" ht="12.75">
      <c r="D43" s="20"/>
    </row>
    <row r="44" ht="12.75">
      <c r="D44" s="20"/>
    </row>
    <row r="45" spans="1:4" ht="12.75">
      <c r="A45" s="38" t="s">
        <v>26</v>
      </c>
      <c r="D45" s="20"/>
    </row>
    <row r="46" spans="1:8" ht="12.75">
      <c r="A46" s="78" t="s">
        <v>198</v>
      </c>
      <c r="B46" s="78"/>
      <c r="C46" s="78"/>
      <c r="D46" s="78"/>
      <c r="E46" s="78"/>
      <c r="F46" s="78"/>
      <c r="G46" s="78"/>
      <c r="H46" s="78"/>
    </row>
    <row r="47" spans="1:8" ht="12.75">
      <c r="A47" s="78"/>
      <c r="B47" s="78"/>
      <c r="C47" s="78"/>
      <c r="D47" s="78"/>
      <c r="E47" s="78"/>
      <c r="F47" s="78"/>
      <c r="G47" s="78"/>
      <c r="H47" s="78"/>
    </row>
    <row r="49" spans="1:8" ht="12.75">
      <c r="A49" s="50" t="s">
        <v>196</v>
      </c>
      <c r="B49" s="78" t="s">
        <v>256</v>
      </c>
      <c r="C49" s="78"/>
      <c r="D49" s="78"/>
      <c r="E49" s="78"/>
      <c r="F49" s="78"/>
      <c r="G49" s="78"/>
      <c r="H49" s="78"/>
    </row>
    <row r="50" spans="1:8" ht="12.75">
      <c r="A50" s="51"/>
      <c r="B50" s="78"/>
      <c r="C50" s="78"/>
      <c r="D50" s="78"/>
      <c r="E50" s="78"/>
      <c r="F50" s="78"/>
      <c r="G50" s="78"/>
      <c r="H50" s="78"/>
    </row>
    <row r="52" ht="12.75">
      <c r="A52" s="13" t="s">
        <v>222</v>
      </c>
    </row>
  </sheetData>
  <mergeCells count="4">
    <mergeCell ref="D10:E10"/>
    <mergeCell ref="G10:H10"/>
    <mergeCell ref="A46:H47"/>
    <mergeCell ref="B49:H50"/>
  </mergeCells>
  <printOptions/>
  <pageMargins left="0.75" right="0.75" top="1" bottom="0.63" header="0.5" footer="0.5"/>
  <pageSetup firstPageNumber="1" useFirstPageNumber="1" fitToHeight="1" fitToWidth="1" horizontalDpi="300" verticalDpi="300" orientation="portrait" paperSize="9" scale="94"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H59"/>
  <sheetViews>
    <sheetView tabSelected="1" view="pageBreakPreview" zoomScaleSheetLayoutView="100" workbookViewId="0" topLeftCell="A37">
      <selection activeCell="A56" sqref="A56:G57"/>
    </sheetView>
  </sheetViews>
  <sheetFormatPr defaultColWidth="9.140625" defaultRowHeight="12.75"/>
  <cols>
    <col min="1" max="1" width="3.8515625" style="13" customWidth="1"/>
    <col min="2" max="2" width="44.7109375" style="13" customWidth="1"/>
    <col min="3" max="3" width="6.140625" style="13" customWidth="1"/>
    <col min="4" max="4" width="4.140625" style="13" customWidth="1"/>
    <col min="5" max="5" width="12.7109375" style="13" customWidth="1"/>
    <col min="6" max="6" width="3.28125" style="13" customWidth="1"/>
    <col min="7" max="7" width="12.7109375" style="13" customWidth="1"/>
    <col min="8" max="16384" width="9.140625" style="13" customWidth="1"/>
  </cols>
  <sheetData>
    <row r="1" ht="12.75"/>
    <row r="2" ht="12.75"/>
    <row r="3" ht="12.75"/>
    <row r="4" ht="12.75"/>
    <row r="5" spans="1:3" ht="15.75">
      <c r="A5" s="38"/>
      <c r="B5" s="39" t="s">
        <v>246</v>
      </c>
      <c r="C5" s="38"/>
    </row>
    <row r="6" spans="1:3" ht="12.75">
      <c r="A6" s="38" t="s">
        <v>62</v>
      </c>
      <c r="C6" s="38"/>
    </row>
    <row r="7" spans="1:3" ht="12.75">
      <c r="A7" s="38" t="s">
        <v>164</v>
      </c>
      <c r="C7" s="38"/>
    </row>
    <row r="8" spans="1:7" ht="12.75">
      <c r="A8" s="13" t="s">
        <v>13</v>
      </c>
      <c r="C8" s="38"/>
      <c r="E8" s="52" t="s">
        <v>2</v>
      </c>
      <c r="F8" s="52"/>
      <c r="G8" s="52" t="s">
        <v>191</v>
      </c>
    </row>
    <row r="9" spans="3:7" ht="12.75">
      <c r="C9" s="38"/>
      <c r="E9" s="52" t="s">
        <v>3</v>
      </c>
      <c r="F9" s="52"/>
      <c r="G9" s="52" t="s">
        <v>192</v>
      </c>
    </row>
    <row r="10" spans="1:7" ht="12.75">
      <c r="A10" s="38"/>
      <c r="C10" s="38"/>
      <c r="E10" s="52" t="s">
        <v>4</v>
      </c>
      <c r="F10" s="52"/>
      <c r="G10" s="52" t="s">
        <v>193</v>
      </c>
    </row>
    <row r="11" spans="4:7" ht="12.75">
      <c r="D11" s="41"/>
      <c r="E11" s="43" t="s">
        <v>165</v>
      </c>
      <c r="F11" s="43"/>
      <c r="G11" s="43" t="s">
        <v>167</v>
      </c>
    </row>
    <row r="12" spans="3:7" ht="12.75">
      <c r="C12" s="38" t="s">
        <v>23</v>
      </c>
      <c r="E12" s="43" t="s">
        <v>10</v>
      </c>
      <c r="F12" s="43"/>
      <c r="G12" s="43" t="s">
        <v>10</v>
      </c>
    </row>
    <row r="13" ht="12.75">
      <c r="G13" s="40" t="s">
        <v>190</v>
      </c>
    </row>
    <row r="14" spans="1:7" ht="12.75">
      <c r="A14" s="38" t="s">
        <v>28</v>
      </c>
      <c r="E14" s="24"/>
      <c r="F14" s="24"/>
      <c r="G14" s="33"/>
    </row>
    <row r="15" spans="1:7" ht="12.75">
      <c r="A15" s="13" t="s">
        <v>29</v>
      </c>
      <c r="E15" s="24">
        <v>4925</v>
      </c>
      <c r="F15" s="24"/>
      <c r="G15" s="33">
        <v>5003</v>
      </c>
    </row>
    <row r="16" spans="1:7" ht="12.75">
      <c r="A16" s="13" t="s">
        <v>30</v>
      </c>
      <c r="E16" s="24">
        <v>1623</v>
      </c>
      <c r="F16" s="24"/>
      <c r="G16" s="33">
        <v>1607</v>
      </c>
    </row>
    <row r="17" spans="1:7" ht="12.75">
      <c r="A17" s="13" t="s">
        <v>168</v>
      </c>
      <c r="E17" s="24">
        <v>851</v>
      </c>
      <c r="F17" s="24"/>
      <c r="G17" s="33">
        <v>667</v>
      </c>
    </row>
    <row r="18" spans="5:7" ht="12.75">
      <c r="E18" s="24"/>
      <c r="F18" s="24"/>
      <c r="G18" s="33"/>
    </row>
    <row r="19" spans="1:7" ht="12.75">
      <c r="A19" s="38" t="s">
        <v>31</v>
      </c>
      <c r="E19" s="24"/>
      <c r="F19" s="24"/>
      <c r="G19" s="33"/>
    </row>
    <row r="20" spans="1:7" ht="12.75">
      <c r="A20" s="13" t="s">
        <v>32</v>
      </c>
      <c r="E20" s="24">
        <v>1975</v>
      </c>
      <c r="F20" s="24"/>
      <c r="G20" s="33">
        <v>1046</v>
      </c>
    </row>
    <row r="21" spans="1:7" ht="12.75">
      <c r="A21" s="13" t="s">
        <v>33</v>
      </c>
      <c r="E21" s="24">
        <v>522</v>
      </c>
      <c r="F21" s="24"/>
      <c r="G21" s="33">
        <v>756</v>
      </c>
    </row>
    <row r="22" spans="1:7" ht="12.75">
      <c r="A22" s="13" t="s">
        <v>34</v>
      </c>
      <c r="D22" s="43"/>
      <c r="E22" s="53">
        <v>386</v>
      </c>
      <c r="F22" s="54"/>
      <c r="G22" s="33">
        <v>386</v>
      </c>
    </row>
    <row r="23" spans="1:7" ht="12.75">
      <c r="A23" s="13" t="s">
        <v>121</v>
      </c>
      <c r="C23" s="13" t="str">
        <f>Notes!A113</f>
        <v>A15</v>
      </c>
      <c r="E23" s="24">
        <f>Notes!I118</f>
        <v>19944</v>
      </c>
      <c r="F23" s="24"/>
      <c r="G23" s="33">
        <v>19675</v>
      </c>
    </row>
    <row r="24" spans="5:7" ht="12.75">
      <c r="E24" s="32">
        <f>SUM(E20:E23)</f>
        <v>22827</v>
      </c>
      <c r="F24" s="24"/>
      <c r="G24" s="55">
        <f>SUM(G20:G23)</f>
        <v>21863</v>
      </c>
    </row>
    <row r="25" spans="5:7" ht="12.75">
      <c r="E25" s="24"/>
      <c r="F25" s="24"/>
      <c r="G25" s="24"/>
    </row>
    <row r="26" spans="1:7" ht="12.75">
      <c r="A26" s="38" t="s">
        <v>37</v>
      </c>
      <c r="E26" s="24"/>
      <c r="F26" s="24"/>
      <c r="G26" s="24"/>
    </row>
    <row r="27" spans="1:7" ht="12.75">
      <c r="A27" s="13" t="s">
        <v>38</v>
      </c>
      <c r="E27" s="24">
        <v>71</v>
      </c>
      <c r="F27" s="24"/>
      <c r="G27" s="33">
        <v>443</v>
      </c>
    </row>
    <row r="28" spans="1:7" ht="12.75">
      <c r="A28" s="13" t="s">
        <v>39</v>
      </c>
      <c r="E28" s="24">
        <v>1399</v>
      </c>
      <c r="F28" s="24"/>
      <c r="G28" s="33">
        <v>540</v>
      </c>
    </row>
    <row r="29" spans="1:7" ht="12.75">
      <c r="A29" s="13" t="s">
        <v>169</v>
      </c>
      <c r="E29" s="24">
        <v>1850</v>
      </c>
      <c r="F29" s="24"/>
      <c r="G29" s="33">
        <v>2773</v>
      </c>
    </row>
    <row r="30" spans="1:7" ht="12.75">
      <c r="A30" s="13" t="s">
        <v>40</v>
      </c>
      <c r="E30" s="24">
        <v>0</v>
      </c>
      <c r="F30" s="24"/>
      <c r="G30" s="33">
        <v>0</v>
      </c>
    </row>
    <row r="31" spans="1:7" ht="12.75">
      <c r="A31" s="13" t="s">
        <v>41</v>
      </c>
      <c r="E31" s="24">
        <v>118</v>
      </c>
      <c r="F31" s="24"/>
      <c r="G31" s="33">
        <v>147</v>
      </c>
    </row>
    <row r="32" spans="5:7" ht="12.75">
      <c r="E32" s="32">
        <f>SUM(E27:E31)</f>
        <v>3438</v>
      </c>
      <c r="F32" s="24"/>
      <c r="G32" s="55">
        <f>SUM(G27:G31)</f>
        <v>3903</v>
      </c>
    </row>
    <row r="33" spans="5:7" ht="12.75">
      <c r="E33" s="24"/>
      <c r="F33" s="24"/>
      <c r="G33" s="24"/>
    </row>
    <row r="34" spans="1:7" ht="12.75">
      <c r="A34" s="38" t="s">
        <v>50</v>
      </c>
      <c r="E34" s="24">
        <f>E24-E32</f>
        <v>19389</v>
      </c>
      <c r="F34" s="24"/>
      <c r="G34" s="33">
        <f>G24-G32</f>
        <v>17960</v>
      </c>
    </row>
    <row r="35" spans="1:7" ht="13.5" thickBot="1">
      <c r="A35" s="38"/>
      <c r="E35" s="46">
        <f>E34+E15+E16+E17</f>
        <v>26788</v>
      </c>
      <c r="F35" s="24"/>
      <c r="G35" s="46">
        <f>G34+G15+G16+G17</f>
        <v>25237</v>
      </c>
    </row>
    <row r="36" spans="5:7" ht="12.75">
      <c r="E36" s="24"/>
      <c r="F36" s="24"/>
      <c r="G36" s="24"/>
    </row>
    <row r="37" spans="1:7" ht="12.75">
      <c r="A37" s="38" t="s">
        <v>42</v>
      </c>
      <c r="E37" s="24"/>
      <c r="F37" s="24"/>
      <c r="G37" s="24"/>
    </row>
    <row r="38" spans="1:7" ht="12.75">
      <c r="A38" s="13" t="s">
        <v>43</v>
      </c>
      <c r="E38" s="24">
        <v>18933</v>
      </c>
      <c r="F38" s="24"/>
      <c r="G38" s="33">
        <v>14200</v>
      </c>
    </row>
    <row r="39" spans="1:7" ht="12.75">
      <c r="A39" s="13" t="s">
        <v>170</v>
      </c>
      <c r="E39" s="24">
        <v>0</v>
      </c>
      <c r="F39" s="24"/>
      <c r="G39" s="33">
        <v>2674</v>
      </c>
    </row>
    <row r="40" spans="1:7" ht="12.75">
      <c r="A40" s="13" t="s">
        <v>44</v>
      </c>
      <c r="E40" s="24">
        <v>3120</v>
      </c>
      <c r="F40" s="24"/>
      <c r="G40" s="33">
        <v>3120</v>
      </c>
    </row>
    <row r="41" spans="1:7" ht="12.75">
      <c r="A41" s="13" t="s">
        <v>171</v>
      </c>
      <c r="E41" s="24">
        <v>-23</v>
      </c>
      <c r="F41" s="24"/>
      <c r="G41" s="33">
        <v>-23</v>
      </c>
    </row>
    <row r="42" spans="1:7" ht="12.75">
      <c r="A42" s="13" t="s">
        <v>45</v>
      </c>
      <c r="E42" s="24">
        <v>4672</v>
      </c>
      <c r="F42" s="24"/>
      <c r="G42" s="34">
        <v>5180</v>
      </c>
    </row>
    <row r="43" spans="1:7" ht="12.75">
      <c r="A43" s="13" t="s">
        <v>46</v>
      </c>
      <c r="E43" s="56">
        <f>SUM(E38:E42)</f>
        <v>26702</v>
      </c>
      <c r="F43" s="24"/>
      <c r="G43" s="33">
        <f>SUM(G38:G42)</f>
        <v>25151</v>
      </c>
    </row>
    <row r="44" spans="5:7" ht="12.75">
      <c r="E44" s="24"/>
      <c r="F44" s="24"/>
      <c r="G44" s="24"/>
    </row>
    <row r="45" spans="1:7" ht="12.75">
      <c r="A45" s="38" t="s">
        <v>47</v>
      </c>
      <c r="E45" s="24"/>
      <c r="F45" s="24"/>
      <c r="G45" s="24"/>
    </row>
    <row r="46" spans="1:7" ht="12.75">
      <c r="A46" s="13" t="s">
        <v>48</v>
      </c>
      <c r="E46" s="24">
        <v>0</v>
      </c>
      <c r="F46" s="24"/>
      <c r="G46" s="33">
        <v>0</v>
      </c>
    </row>
    <row r="47" spans="1:7" ht="12.75">
      <c r="A47" s="13" t="s">
        <v>49</v>
      </c>
      <c r="E47" s="24">
        <v>86</v>
      </c>
      <c r="F47" s="24"/>
      <c r="G47" s="33">
        <v>86</v>
      </c>
    </row>
    <row r="48" spans="5:7" ht="13.5" thickBot="1">
      <c r="E48" s="45">
        <f>SUM(E43:E47)</f>
        <v>26788</v>
      </c>
      <c r="F48" s="20"/>
      <c r="G48" s="46">
        <f>G43+G47</f>
        <v>25237</v>
      </c>
    </row>
    <row r="49" spans="5:7" ht="12.75">
      <c r="E49" s="20"/>
      <c r="F49" s="20"/>
      <c r="G49" s="20"/>
    </row>
    <row r="50" spans="1:7" ht="12.75">
      <c r="A50" s="13" t="s">
        <v>189</v>
      </c>
      <c r="E50" s="57">
        <f>E43/E38/10</f>
        <v>0.14103417313685102</v>
      </c>
      <c r="F50" s="20"/>
      <c r="G50" s="57">
        <f>G43/G38/10</f>
        <v>0.17711971830985915</v>
      </c>
    </row>
    <row r="51" spans="5:7" ht="12.75">
      <c r="E51" s="20"/>
      <c r="F51" s="20"/>
      <c r="G51" s="20"/>
    </row>
    <row r="52" spans="1:8" ht="12.75">
      <c r="A52" s="38" t="s">
        <v>26</v>
      </c>
      <c r="E52" s="20"/>
      <c r="F52" s="20"/>
      <c r="G52" s="20"/>
      <c r="H52" s="58"/>
    </row>
    <row r="53" spans="1:8" ht="12.75">
      <c r="A53" s="79" t="str">
        <f>'IS'!A46</f>
        <v>This is prepared based on the consolidated results of the Group for the financial period ended 30 September 2006 and is to be read in conjunction with the Annual Report 2006.</v>
      </c>
      <c r="B53" s="79"/>
      <c r="C53" s="79"/>
      <c r="D53" s="79"/>
      <c r="E53" s="79"/>
      <c r="F53" s="79"/>
      <c r="G53" s="79"/>
      <c r="H53" s="58"/>
    </row>
    <row r="54" spans="1:8" ht="12.75">
      <c r="A54" s="79"/>
      <c r="B54" s="79"/>
      <c r="C54" s="79"/>
      <c r="D54" s="79"/>
      <c r="E54" s="79"/>
      <c r="F54" s="79"/>
      <c r="G54" s="79"/>
      <c r="H54" s="58"/>
    </row>
    <row r="55" spans="1:8" ht="12.75">
      <c r="A55" s="38"/>
      <c r="E55" s="20"/>
      <c r="F55" s="20"/>
      <c r="G55" s="20"/>
      <c r="H55" s="58"/>
    </row>
    <row r="56" spans="1:7" ht="12.75" customHeight="1">
      <c r="A56" s="78" t="s">
        <v>262</v>
      </c>
      <c r="B56" s="78"/>
      <c r="C56" s="78"/>
      <c r="D56" s="78"/>
      <c r="E56" s="78"/>
      <c r="F56" s="78"/>
      <c r="G56" s="78"/>
    </row>
    <row r="57" spans="1:7" ht="12.75">
      <c r="A57" s="78"/>
      <c r="B57" s="78"/>
      <c r="C57" s="78"/>
      <c r="D57" s="78"/>
      <c r="E57" s="78"/>
      <c r="F57" s="78"/>
      <c r="G57" s="78"/>
    </row>
    <row r="58" spans="1:7" ht="12.75">
      <c r="A58" s="2"/>
      <c r="B58" s="2"/>
      <c r="C58" s="2"/>
      <c r="D58" s="2"/>
      <c r="E58" s="2"/>
      <c r="F58" s="2"/>
      <c r="G58" s="2"/>
    </row>
    <row r="59" spans="1:7" ht="12.75">
      <c r="A59" s="13" t="s">
        <v>222</v>
      </c>
      <c r="B59" s="2"/>
      <c r="C59" s="2"/>
      <c r="D59" s="2"/>
      <c r="E59" s="2"/>
      <c r="F59" s="2"/>
      <c r="G59" s="2"/>
    </row>
  </sheetData>
  <mergeCells count="2">
    <mergeCell ref="A53:G54"/>
    <mergeCell ref="A56:G57"/>
  </mergeCells>
  <printOptions/>
  <pageMargins left="0.75" right="0.75" top="0.69" bottom="0.45" header="0.5" footer="0.4"/>
  <pageSetup firstPageNumber="2" useFirstPageNumber="1" horizontalDpi="300" verticalDpi="300" orientation="portrait" paperSize="9" scale="97"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M60"/>
  <sheetViews>
    <sheetView workbookViewId="0" topLeftCell="A13">
      <selection activeCell="B36" sqref="B36"/>
    </sheetView>
  </sheetViews>
  <sheetFormatPr defaultColWidth="9.140625" defaultRowHeight="12.75"/>
  <cols>
    <col min="1" max="1" width="3.8515625" style="4" customWidth="1"/>
    <col min="2" max="2" width="28.7109375" style="4" customWidth="1"/>
    <col min="3" max="3" width="9.7109375" style="4" customWidth="1"/>
    <col min="4" max="4" width="2.140625" style="4" customWidth="1"/>
    <col min="5" max="5" width="9.7109375" style="4" customWidth="1"/>
    <col min="6" max="6" width="2.140625" style="4" customWidth="1"/>
    <col min="7" max="7" width="12.28125" style="4" customWidth="1"/>
    <col min="8" max="8" width="2.140625" style="4" customWidth="1"/>
    <col min="9" max="9" width="14.7109375" style="4" customWidth="1"/>
    <col min="10" max="10" width="3.28125" style="4" customWidth="1"/>
    <col min="11" max="11" width="13.00390625" style="4" customWidth="1"/>
    <col min="12" max="12" width="2.140625" style="4" customWidth="1"/>
    <col min="13" max="13" width="10.7109375" style="4" customWidth="1"/>
    <col min="14" max="16384" width="9.140625" style="4" customWidth="1"/>
  </cols>
  <sheetData>
    <row r="1" ht="12.75"/>
    <row r="2" ht="12.75"/>
    <row r="3" ht="12.75"/>
    <row r="4" ht="12.75"/>
    <row r="5" spans="1:9" ht="15.75">
      <c r="A5" s="3"/>
      <c r="B5" s="17" t="s">
        <v>246</v>
      </c>
      <c r="I5" s="3"/>
    </row>
    <row r="6" spans="1:9" ht="12.75">
      <c r="A6" s="3" t="s">
        <v>63</v>
      </c>
      <c r="I6" s="3"/>
    </row>
    <row r="7" spans="1:9" ht="12.75">
      <c r="A7" s="3" t="s">
        <v>164</v>
      </c>
      <c r="I7" s="3"/>
    </row>
    <row r="8" spans="1:9" ht="12.75">
      <c r="A8" s="4" t="s">
        <v>13</v>
      </c>
      <c r="I8" s="3"/>
    </row>
    <row r="9" spans="3:11" ht="12.75">
      <c r="C9" s="80" t="s">
        <v>55</v>
      </c>
      <c r="D9" s="81"/>
      <c r="E9" s="81"/>
      <c r="F9" s="81"/>
      <c r="G9" s="81"/>
      <c r="H9" s="81"/>
      <c r="I9" s="81"/>
      <c r="K9" s="12" t="s">
        <v>54</v>
      </c>
    </row>
    <row r="10" spans="1:11" ht="12.75">
      <c r="A10" s="3"/>
      <c r="C10" s="12" t="s">
        <v>58</v>
      </c>
      <c r="E10" s="15" t="s">
        <v>58</v>
      </c>
      <c r="G10" s="12" t="s">
        <v>56</v>
      </c>
      <c r="I10" s="15" t="s">
        <v>174</v>
      </c>
      <c r="K10" s="12" t="s">
        <v>52</v>
      </c>
    </row>
    <row r="11" spans="3:13" ht="12.75">
      <c r="C11" s="12" t="s">
        <v>59</v>
      </c>
      <c r="E11" s="15" t="s">
        <v>173</v>
      </c>
      <c r="G11" s="12" t="s">
        <v>57</v>
      </c>
      <c r="I11" s="15" t="s">
        <v>175</v>
      </c>
      <c r="J11" s="18"/>
      <c r="K11" s="12" t="s">
        <v>53</v>
      </c>
      <c r="L11" s="8"/>
      <c r="M11" s="12" t="s">
        <v>51</v>
      </c>
    </row>
    <row r="12" spans="3:13" ht="12.75">
      <c r="C12" s="8" t="s">
        <v>10</v>
      </c>
      <c r="D12" s="8"/>
      <c r="E12" s="8" t="s">
        <v>10</v>
      </c>
      <c r="F12" s="8"/>
      <c r="G12" s="8" t="s">
        <v>10</v>
      </c>
      <c r="H12" s="8"/>
      <c r="I12" s="8" t="s">
        <v>10</v>
      </c>
      <c r="K12" s="8" t="s">
        <v>10</v>
      </c>
      <c r="L12" s="8"/>
      <c r="M12" s="8" t="s">
        <v>10</v>
      </c>
    </row>
    <row r="14" spans="1:13" ht="12.75">
      <c r="A14" s="4" t="s">
        <v>223</v>
      </c>
      <c r="C14" s="27" t="s">
        <v>196</v>
      </c>
      <c r="E14" s="25">
        <v>0</v>
      </c>
      <c r="G14" s="25">
        <v>0</v>
      </c>
      <c r="I14" s="25">
        <v>0</v>
      </c>
      <c r="K14" s="10">
        <v>-6</v>
      </c>
      <c r="M14" s="26">
        <f>K14</f>
        <v>-6</v>
      </c>
    </row>
    <row r="15" spans="1:13" ht="12.75">
      <c r="A15" s="3"/>
      <c r="E15" s="25"/>
      <c r="I15" s="25"/>
      <c r="K15" s="6"/>
      <c r="L15" s="6"/>
      <c r="M15" s="7"/>
    </row>
    <row r="16" spans="1:13" ht="12.75">
      <c r="A16" s="4" t="s">
        <v>224</v>
      </c>
      <c r="E16" s="25"/>
      <c r="I16" s="25"/>
      <c r="K16" s="6"/>
      <c r="L16" s="6"/>
      <c r="M16" s="7"/>
    </row>
    <row r="17" spans="1:13" ht="12.75">
      <c r="A17" s="4" t="s">
        <v>225</v>
      </c>
      <c r="C17" s="10">
        <v>12308</v>
      </c>
      <c r="D17" s="10"/>
      <c r="E17" s="25">
        <v>0</v>
      </c>
      <c r="G17" s="10">
        <v>0</v>
      </c>
      <c r="H17" s="10"/>
      <c r="I17" s="25">
        <v>0</v>
      </c>
      <c r="K17" s="6">
        <v>0</v>
      </c>
      <c r="L17" s="6"/>
      <c r="M17" s="7">
        <f>SUM(C17:K17)</f>
        <v>12308</v>
      </c>
    </row>
    <row r="18" spans="3:13" ht="12.75">
      <c r="C18" s="10"/>
      <c r="D18" s="10"/>
      <c r="E18" s="25"/>
      <c r="G18" s="10"/>
      <c r="H18" s="10"/>
      <c r="I18" s="25"/>
      <c r="K18" s="6"/>
      <c r="L18" s="6"/>
      <c r="M18" s="7"/>
    </row>
    <row r="19" spans="1:13" ht="12.75">
      <c r="A19" s="4" t="s">
        <v>226</v>
      </c>
      <c r="C19" s="10"/>
      <c r="D19" s="10"/>
      <c r="E19" s="25"/>
      <c r="G19" s="10"/>
      <c r="H19" s="10"/>
      <c r="I19" s="25"/>
      <c r="K19" s="6"/>
      <c r="L19" s="6"/>
      <c r="M19" s="7"/>
    </row>
    <row r="20" spans="1:13" ht="12.75">
      <c r="A20" s="4" t="s">
        <v>227</v>
      </c>
      <c r="C20" s="10">
        <v>0</v>
      </c>
      <c r="D20" s="10"/>
      <c r="E20" s="25">
        <v>0</v>
      </c>
      <c r="G20" s="10">
        <v>3120</v>
      </c>
      <c r="H20" s="10"/>
      <c r="I20" s="25">
        <v>0</v>
      </c>
      <c r="K20" s="6">
        <v>0</v>
      </c>
      <c r="L20" s="6"/>
      <c r="M20" s="7">
        <f>SUM(C20:K20)</f>
        <v>3120</v>
      </c>
    </row>
    <row r="21" spans="3:13" ht="12.75">
      <c r="C21" s="10"/>
      <c r="D21" s="10"/>
      <c r="E21" s="25"/>
      <c r="G21" s="10"/>
      <c r="H21" s="10"/>
      <c r="I21" s="25"/>
      <c r="K21" s="6"/>
      <c r="L21" s="6"/>
      <c r="M21" s="7"/>
    </row>
    <row r="22" spans="1:13" ht="12.75">
      <c r="A22" s="4" t="s">
        <v>60</v>
      </c>
      <c r="C22" s="10">
        <v>0</v>
      </c>
      <c r="D22" s="10"/>
      <c r="E22" s="25">
        <v>0</v>
      </c>
      <c r="G22" s="10">
        <v>0</v>
      </c>
      <c r="H22" s="10"/>
      <c r="I22" s="25">
        <v>0</v>
      </c>
      <c r="K22" s="6">
        <f>'[1]IS'!D41</f>
        <v>1515</v>
      </c>
      <c r="L22" s="6"/>
      <c r="M22" s="7">
        <f>SUM(C22:K22)</f>
        <v>1515</v>
      </c>
    </row>
    <row r="23" spans="3:13" ht="12.75">
      <c r="C23" s="10"/>
      <c r="D23" s="10"/>
      <c r="E23" s="25"/>
      <c r="G23" s="10"/>
      <c r="H23" s="10"/>
      <c r="I23" s="25"/>
      <c r="K23" s="6"/>
      <c r="L23" s="6"/>
      <c r="M23" s="6"/>
    </row>
    <row r="24" spans="1:13" ht="13.5" thickBot="1">
      <c r="A24" s="4" t="s">
        <v>228</v>
      </c>
      <c r="C24" s="11">
        <f>SUM(C14:C23)</f>
        <v>12308</v>
      </c>
      <c r="D24" s="11"/>
      <c r="E24" s="28">
        <f>SUM(E14:E23)</f>
        <v>0</v>
      </c>
      <c r="F24" s="29"/>
      <c r="G24" s="11">
        <f>SUM(G14:G23)</f>
        <v>3120</v>
      </c>
      <c r="H24" s="11"/>
      <c r="I24" s="28">
        <f>SUM(I14:I23)</f>
        <v>0</v>
      </c>
      <c r="J24" s="29"/>
      <c r="K24" s="11">
        <f>SUM(K14:K23)</f>
        <v>1509</v>
      </c>
      <c r="L24" s="11"/>
      <c r="M24" s="11">
        <f>SUM(M14:M23)</f>
        <v>16937</v>
      </c>
    </row>
    <row r="25" spans="3:13" ht="12.75">
      <c r="C25" s="6"/>
      <c r="D25" s="6"/>
      <c r="E25" s="30"/>
      <c r="F25" s="5"/>
      <c r="G25" s="6"/>
      <c r="H25" s="6"/>
      <c r="I25" s="30"/>
      <c r="J25" s="5"/>
      <c r="K25" s="6"/>
      <c r="L25" s="6"/>
      <c r="M25" s="6"/>
    </row>
    <row r="26" spans="1:13" ht="12.75">
      <c r="A26" s="4" t="s">
        <v>172</v>
      </c>
      <c r="C26" s="14">
        <v>14200</v>
      </c>
      <c r="D26" s="10"/>
      <c r="E26" s="10">
        <v>2674</v>
      </c>
      <c r="F26" s="10"/>
      <c r="G26" s="10">
        <v>3120</v>
      </c>
      <c r="H26" s="10"/>
      <c r="I26" s="10">
        <v>-23</v>
      </c>
      <c r="J26" s="10"/>
      <c r="K26" s="10">
        <v>5180</v>
      </c>
      <c r="L26" s="10"/>
      <c r="M26" s="10">
        <f>SUM(C26:K26)</f>
        <v>25151</v>
      </c>
    </row>
    <row r="27" spans="1:13" ht="12.75">
      <c r="A27" s="3"/>
      <c r="C27" s="10"/>
      <c r="D27" s="10"/>
      <c r="E27" s="10"/>
      <c r="F27" s="10"/>
      <c r="G27" s="10"/>
      <c r="H27" s="10"/>
      <c r="I27" s="10"/>
      <c r="J27" s="10"/>
      <c r="K27" s="6"/>
      <c r="L27" s="6"/>
      <c r="M27" s="10"/>
    </row>
    <row r="28" spans="1:13" ht="12.75">
      <c r="A28" s="31" t="s">
        <v>230</v>
      </c>
      <c r="C28" s="10">
        <v>4733</v>
      </c>
      <c r="D28" s="10"/>
      <c r="E28" s="10">
        <v>-2674</v>
      </c>
      <c r="F28" s="10"/>
      <c r="G28" s="10">
        <v>0</v>
      </c>
      <c r="H28" s="10"/>
      <c r="I28" s="10">
        <v>0</v>
      </c>
      <c r="J28" s="10"/>
      <c r="K28" s="6">
        <v>-2129</v>
      </c>
      <c r="L28" s="6"/>
      <c r="M28" s="10">
        <f>SUM(C28:K28)</f>
        <v>-70</v>
      </c>
    </row>
    <row r="29" spans="3:13" ht="12.75">
      <c r="C29" s="10"/>
      <c r="D29" s="10"/>
      <c r="E29" s="10"/>
      <c r="F29" s="10"/>
      <c r="G29" s="10"/>
      <c r="H29" s="10"/>
      <c r="I29" s="10"/>
      <c r="J29" s="10"/>
      <c r="K29" s="6"/>
      <c r="L29" s="6"/>
      <c r="M29" s="7"/>
    </row>
    <row r="30" spans="1:13" ht="12.75">
      <c r="A30" s="4" t="s">
        <v>60</v>
      </c>
      <c r="C30" s="10">
        <v>0</v>
      </c>
      <c r="D30" s="10"/>
      <c r="E30" s="10"/>
      <c r="F30" s="10"/>
      <c r="G30" s="10">
        <v>0</v>
      </c>
      <c r="H30" s="10"/>
      <c r="I30" s="10"/>
      <c r="J30" s="10"/>
      <c r="K30" s="6">
        <f>'IS'!D39</f>
        <v>1621</v>
      </c>
      <c r="L30" s="6"/>
      <c r="M30" s="7">
        <f>SUM(C30:K30)</f>
        <v>1621</v>
      </c>
    </row>
    <row r="31" spans="3:13" ht="12.75">
      <c r="C31" s="10"/>
      <c r="D31" s="10"/>
      <c r="E31" s="10"/>
      <c r="F31" s="10"/>
      <c r="G31" s="10"/>
      <c r="H31" s="10"/>
      <c r="I31" s="10"/>
      <c r="J31" s="10"/>
      <c r="K31" s="6"/>
      <c r="L31" s="6"/>
      <c r="M31" s="6"/>
    </row>
    <row r="32" spans="1:13" ht="13.5" thickBot="1">
      <c r="A32" s="4" t="s">
        <v>176</v>
      </c>
      <c r="C32" s="11">
        <f>SUM(C26:C31)</f>
        <v>18933</v>
      </c>
      <c r="D32" s="11">
        <f aca="true" t="shared" si="0" ref="D32:K32">SUM(D26:D31)</f>
        <v>0</v>
      </c>
      <c r="E32" s="11">
        <f t="shared" si="0"/>
        <v>0</v>
      </c>
      <c r="F32" s="11">
        <f t="shared" si="0"/>
        <v>0</v>
      </c>
      <c r="G32" s="11">
        <f t="shared" si="0"/>
        <v>3120</v>
      </c>
      <c r="H32" s="11">
        <f t="shared" si="0"/>
        <v>0</v>
      </c>
      <c r="I32" s="11">
        <f t="shared" si="0"/>
        <v>-23</v>
      </c>
      <c r="J32" s="11"/>
      <c r="K32" s="11">
        <f t="shared" si="0"/>
        <v>4672</v>
      </c>
      <c r="L32" s="11"/>
      <c r="M32" s="11">
        <f>SUM(M26:M31)</f>
        <v>26702</v>
      </c>
    </row>
    <row r="33" spans="11:13" ht="12.75">
      <c r="K33" s="10"/>
      <c r="L33" s="10"/>
      <c r="M33" s="10"/>
    </row>
    <row r="34" spans="1:13" ht="12.75">
      <c r="A34" s="3" t="s">
        <v>26</v>
      </c>
      <c r="K34" s="10"/>
      <c r="L34" s="10"/>
      <c r="M34" s="10"/>
    </row>
    <row r="35" spans="1:13" ht="12.75">
      <c r="A35" s="4" t="s">
        <v>229</v>
      </c>
      <c r="K35" s="10"/>
      <c r="L35" s="10"/>
      <c r="M35" s="10"/>
    </row>
    <row r="36" spans="1:13" ht="12.75">
      <c r="A36" s="3"/>
      <c r="K36" s="10"/>
      <c r="L36" s="10"/>
      <c r="M36" s="10"/>
    </row>
    <row r="37" spans="1:13" ht="12.75">
      <c r="A37" s="83" t="s">
        <v>249</v>
      </c>
      <c r="B37" s="83"/>
      <c r="C37" s="83"/>
      <c r="D37" s="83"/>
      <c r="E37" s="83"/>
      <c r="F37" s="83"/>
      <c r="G37" s="83"/>
      <c r="H37" s="83"/>
      <c r="I37" s="83"/>
      <c r="J37" s="83"/>
      <c r="K37" s="83"/>
      <c r="L37" s="83"/>
      <c r="M37" s="83"/>
    </row>
    <row r="38" spans="1:13" ht="12.75">
      <c r="A38" s="83"/>
      <c r="B38" s="83"/>
      <c r="C38" s="83"/>
      <c r="D38" s="83"/>
      <c r="E38" s="83"/>
      <c r="F38" s="83"/>
      <c r="G38" s="83"/>
      <c r="H38" s="83"/>
      <c r="I38" s="83"/>
      <c r="J38" s="83"/>
      <c r="K38" s="83"/>
      <c r="L38" s="83"/>
      <c r="M38" s="83"/>
    </row>
    <row r="39" spans="1:13" ht="12.75">
      <c r="A39" s="83"/>
      <c r="B39" s="83"/>
      <c r="C39" s="83"/>
      <c r="D39" s="83"/>
      <c r="E39" s="83"/>
      <c r="F39" s="83"/>
      <c r="G39" s="83"/>
      <c r="H39" s="83"/>
      <c r="I39" s="83"/>
      <c r="J39" s="83"/>
      <c r="K39" s="83"/>
      <c r="L39" s="83"/>
      <c r="M39" s="83"/>
    </row>
    <row r="41" spans="1:13" ht="12.75">
      <c r="A41" s="82" t="str">
        <f>'IS'!A46</f>
        <v>This is prepared based on the consolidated results of the Group for the financial period ended 30 September 2006 and is to be read in conjunction with the Annual Report 2006.</v>
      </c>
      <c r="B41" s="82"/>
      <c r="C41" s="82"/>
      <c r="D41" s="82"/>
      <c r="E41" s="82"/>
      <c r="F41" s="82"/>
      <c r="G41" s="82"/>
      <c r="H41" s="82"/>
      <c r="I41" s="82"/>
      <c r="J41" s="82"/>
      <c r="K41" s="82"/>
      <c r="L41" s="82"/>
      <c r="M41" s="82"/>
    </row>
    <row r="42" spans="1:13" ht="12.75">
      <c r="A42" s="82"/>
      <c r="B42" s="82"/>
      <c r="C42" s="82"/>
      <c r="D42" s="82"/>
      <c r="E42" s="82"/>
      <c r="F42" s="82"/>
      <c r="G42" s="82"/>
      <c r="H42" s="82"/>
      <c r="I42" s="82"/>
      <c r="J42" s="82"/>
      <c r="K42" s="82"/>
      <c r="L42" s="82"/>
      <c r="M42" s="82"/>
    </row>
    <row r="43" spans="1:13" ht="12.75">
      <c r="A43" s="1"/>
      <c r="B43" s="1"/>
      <c r="C43" s="1"/>
      <c r="D43" s="1"/>
      <c r="E43" s="1"/>
      <c r="F43" s="1"/>
      <c r="G43" s="1"/>
      <c r="H43" s="1"/>
      <c r="I43" s="1"/>
      <c r="J43" s="1"/>
      <c r="K43" s="1"/>
      <c r="L43" s="1"/>
      <c r="M43" s="1"/>
    </row>
    <row r="44" spans="1:13" ht="12.75">
      <c r="A44" s="4" t="s">
        <v>222</v>
      </c>
      <c r="B44" s="1"/>
      <c r="C44" s="1"/>
      <c r="D44" s="1"/>
      <c r="E44" s="1"/>
      <c r="F44" s="1"/>
      <c r="G44" s="1"/>
      <c r="H44" s="1"/>
      <c r="I44" s="1"/>
      <c r="J44" s="1"/>
      <c r="K44" s="1"/>
      <c r="L44" s="1"/>
      <c r="M44" s="1"/>
    </row>
    <row r="45" spans="1:13" ht="12.75">
      <c r="A45" s="1"/>
      <c r="B45" s="1"/>
      <c r="C45" s="1"/>
      <c r="D45" s="1"/>
      <c r="E45" s="1"/>
      <c r="F45" s="1"/>
      <c r="G45" s="1"/>
      <c r="H45" s="1"/>
      <c r="I45" s="1"/>
      <c r="J45" s="1"/>
      <c r="K45" s="1"/>
      <c r="L45" s="1"/>
      <c r="M45" s="1"/>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sheetData>
  <mergeCells count="3">
    <mergeCell ref="C9:I9"/>
    <mergeCell ref="A41:M42"/>
    <mergeCell ref="A37:M39"/>
  </mergeCells>
  <printOptions/>
  <pageMargins left="0.75" right="0.75" top="0.46" bottom="0.48" header="0.3" footer="0.39"/>
  <pageSetup firstPageNumber="3" useFirstPageNumber="1" fitToHeight="1" fitToWidth="1" horizontalDpi="300" verticalDpi="300" orientation="landscape" paperSize="9" scale="90"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G58"/>
  <sheetViews>
    <sheetView view="pageBreakPreview" zoomScale="60" workbookViewId="0" topLeftCell="A27">
      <selection activeCell="G62" sqref="G62"/>
    </sheetView>
  </sheetViews>
  <sheetFormatPr defaultColWidth="9.140625" defaultRowHeight="12.75"/>
  <cols>
    <col min="1" max="1" width="3.8515625" style="13" customWidth="1"/>
    <col min="2" max="2" width="44.421875" style="13" customWidth="1"/>
    <col min="3" max="3" width="6.140625" style="13" customWidth="1"/>
    <col min="4" max="4" width="4.140625" style="13" customWidth="1"/>
    <col min="5" max="5" width="12.7109375" style="20" customWidth="1"/>
    <col min="6" max="6" width="3.28125" style="20" customWidth="1"/>
    <col min="7" max="7" width="12.7109375" style="20" customWidth="1"/>
    <col min="8" max="16384" width="9.140625" style="13" customWidth="1"/>
  </cols>
  <sheetData>
    <row r="1" ht="12.75"/>
    <row r="2" ht="12.75"/>
    <row r="3" ht="12.75"/>
    <row r="4" ht="12.75"/>
    <row r="5" spans="1:3" ht="15.75">
      <c r="A5" s="38"/>
      <c r="B5" s="39" t="s">
        <v>246</v>
      </c>
      <c r="C5" s="38"/>
    </row>
    <row r="6" spans="1:3" ht="12.75">
      <c r="A6" s="38" t="s">
        <v>64</v>
      </c>
      <c r="C6" s="38"/>
    </row>
    <row r="7" spans="1:3" ht="12.75">
      <c r="A7" s="38" t="s">
        <v>164</v>
      </c>
      <c r="C7" s="38"/>
    </row>
    <row r="8" spans="1:3" ht="12.75">
      <c r="A8" s="13" t="s">
        <v>13</v>
      </c>
      <c r="C8" s="38"/>
    </row>
    <row r="9" spans="3:7" ht="12.75">
      <c r="C9" s="38"/>
      <c r="G9" s="59" t="s">
        <v>6</v>
      </c>
    </row>
    <row r="10" spans="1:7" ht="12.75">
      <c r="A10" s="38"/>
      <c r="C10" s="38"/>
      <c r="E10" s="59" t="s">
        <v>2</v>
      </c>
      <c r="G10" s="59" t="s">
        <v>3</v>
      </c>
    </row>
    <row r="11" spans="1:7" ht="12.75">
      <c r="A11" s="38"/>
      <c r="C11" s="38"/>
      <c r="E11" s="59" t="s">
        <v>3</v>
      </c>
      <c r="G11" s="59" t="s">
        <v>7</v>
      </c>
    </row>
    <row r="12" spans="1:7" ht="12.75">
      <c r="A12" s="38"/>
      <c r="C12" s="38"/>
      <c r="E12" s="59" t="s">
        <v>4</v>
      </c>
      <c r="G12" s="59" t="s">
        <v>4</v>
      </c>
    </row>
    <row r="13" spans="4:7" ht="12.75">
      <c r="D13" s="41"/>
      <c r="E13" s="60" t="s">
        <v>165</v>
      </c>
      <c r="F13" s="60"/>
      <c r="G13" s="60" t="s">
        <v>5</v>
      </c>
    </row>
    <row r="14" spans="3:7" ht="12.75">
      <c r="C14" s="38" t="s">
        <v>23</v>
      </c>
      <c r="E14" s="60" t="s">
        <v>10</v>
      </c>
      <c r="F14" s="60"/>
      <c r="G14" s="60" t="s">
        <v>10</v>
      </c>
    </row>
    <row r="15" spans="1:7" ht="12.75">
      <c r="A15" s="61" t="s">
        <v>74</v>
      </c>
      <c r="B15" s="62"/>
      <c r="C15" s="62"/>
      <c r="D15" s="62"/>
      <c r="E15" s="24"/>
      <c r="F15" s="24"/>
      <c r="G15" s="33"/>
    </row>
    <row r="16" spans="1:7" ht="12.75">
      <c r="A16" s="62" t="s">
        <v>20</v>
      </c>
      <c r="B16" s="62"/>
      <c r="C16" s="62"/>
      <c r="D16" s="62"/>
      <c r="E16" s="24">
        <f>'IS'!D35</f>
        <v>1707</v>
      </c>
      <c r="F16" s="24"/>
      <c r="G16" s="33">
        <f>'IS'!E35</f>
        <v>1552</v>
      </c>
    </row>
    <row r="17" spans="1:7" ht="12.75">
      <c r="A17" s="62" t="s">
        <v>65</v>
      </c>
      <c r="B17" s="62"/>
      <c r="C17" s="62"/>
      <c r="D17" s="62"/>
      <c r="E17" s="24"/>
      <c r="F17" s="24"/>
      <c r="G17" s="33"/>
    </row>
    <row r="18" spans="1:7" ht="12.75">
      <c r="A18" s="62"/>
      <c r="B18" s="62" t="s">
        <v>66</v>
      </c>
      <c r="C18" s="62"/>
      <c r="D18" s="62"/>
      <c r="E18" s="24">
        <v>147</v>
      </c>
      <c r="F18" s="24"/>
      <c r="G18" s="33">
        <v>55</v>
      </c>
    </row>
    <row r="19" spans="1:7" ht="12.75">
      <c r="A19" s="62"/>
      <c r="B19" s="62" t="s">
        <v>194</v>
      </c>
      <c r="C19" s="62"/>
      <c r="D19" s="62"/>
      <c r="E19" s="24">
        <v>-16</v>
      </c>
      <c r="F19" s="24"/>
      <c r="G19" s="33">
        <v>9</v>
      </c>
    </row>
    <row r="20" spans="1:7" ht="12.75">
      <c r="A20" s="62"/>
      <c r="B20" s="62" t="s">
        <v>67</v>
      </c>
      <c r="C20" s="62"/>
      <c r="D20" s="62"/>
      <c r="E20" s="24">
        <v>0</v>
      </c>
      <c r="F20" s="24"/>
      <c r="G20" s="33">
        <v>7</v>
      </c>
    </row>
    <row r="21" spans="1:7" ht="12.75">
      <c r="A21" s="61"/>
      <c r="B21" s="13" t="s">
        <v>75</v>
      </c>
      <c r="C21" s="62"/>
      <c r="D21" s="62"/>
      <c r="E21" s="22">
        <v>-93</v>
      </c>
      <c r="G21" s="34">
        <v>-33</v>
      </c>
    </row>
    <row r="22" spans="1:7" ht="12.75">
      <c r="A22" s="62" t="s">
        <v>68</v>
      </c>
      <c r="B22" s="62"/>
      <c r="C22" s="62"/>
      <c r="D22" s="62"/>
      <c r="E22" s="24">
        <f>SUM(E16:E21)</f>
        <v>1745</v>
      </c>
      <c r="F22" s="24"/>
      <c r="G22" s="33">
        <f>SUM(G16:G21)</f>
        <v>1590</v>
      </c>
    </row>
    <row r="23" spans="1:7" ht="12.75">
      <c r="A23" s="62"/>
      <c r="B23" s="62" t="s">
        <v>185</v>
      </c>
      <c r="C23" s="62"/>
      <c r="D23" s="62"/>
      <c r="E23" s="24">
        <f>-('BS'!E20+'BS'!E21-'BS'!G20-'BS'!G21)</f>
        <v>-695</v>
      </c>
      <c r="F23" s="24"/>
      <c r="G23" s="33">
        <v>410</v>
      </c>
    </row>
    <row r="24" spans="1:7" ht="12.75">
      <c r="A24" s="62"/>
      <c r="B24" s="62" t="s">
        <v>186</v>
      </c>
      <c r="C24" s="62"/>
      <c r="D24" s="63"/>
      <c r="E24" s="24">
        <f>'BS'!E27+'BS'!E28-'BS'!G27-'BS'!G28</f>
        <v>487</v>
      </c>
      <c r="F24" s="24"/>
      <c r="G24" s="33">
        <v>-617</v>
      </c>
    </row>
    <row r="25" spans="1:7" ht="12.75">
      <c r="A25" s="62"/>
      <c r="B25" s="62" t="s">
        <v>187</v>
      </c>
      <c r="C25" s="62"/>
      <c r="D25" s="63"/>
      <c r="E25" s="22">
        <f>'BS'!E29-'BS'!G29</f>
        <v>-923</v>
      </c>
      <c r="F25" s="24"/>
      <c r="G25" s="34">
        <v>0</v>
      </c>
    </row>
    <row r="26" spans="1:7" ht="12.75">
      <c r="A26" s="62" t="s">
        <v>69</v>
      </c>
      <c r="B26" s="62"/>
      <c r="C26" s="62"/>
      <c r="D26" s="62"/>
      <c r="E26" s="24">
        <f>SUM(E22:E25)</f>
        <v>614</v>
      </c>
      <c r="F26" s="24"/>
      <c r="G26" s="33">
        <f>SUM(G22:G25)</f>
        <v>1383</v>
      </c>
    </row>
    <row r="27" spans="1:7" ht="12.75">
      <c r="A27" s="62" t="s">
        <v>70</v>
      </c>
      <c r="B27" s="62"/>
      <c r="C27" s="62"/>
      <c r="D27" s="62"/>
      <c r="E27" s="24">
        <v>-115</v>
      </c>
      <c r="F27" s="24"/>
      <c r="G27" s="33">
        <v>-37</v>
      </c>
    </row>
    <row r="28" spans="1:7" ht="12.75">
      <c r="A28" s="62" t="s">
        <v>71</v>
      </c>
      <c r="B28" s="62"/>
      <c r="C28" s="62"/>
      <c r="D28" s="62"/>
      <c r="E28" s="24">
        <v>0</v>
      </c>
      <c r="F28" s="24"/>
      <c r="G28" s="33">
        <v>-7</v>
      </c>
    </row>
    <row r="29" spans="1:7" ht="12.75">
      <c r="A29" s="62" t="s">
        <v>72</v>
      </c>
      <c r="B29" s="62"/>
      <c r="C29" s="62"/>
      <c r="D29" s="62"/>
      <c r="E29" s="32">
        <f>SUM(E26:E28)</f>
        <v>499</v>
      </c>
      <c r="F29" s="24"/>
      <c r="G29" s="55">
        <f>SUM(G26:G28)</f>
        <v>1339</v>
      </c>
    </row>
    <row r="30" spans="1:7" ht="12.75">
      <c r="A30" s="61"/>
      <c r="B30" s="62"/>
      <c r="C30" s="62"/>
      <c r="D30" s="62"/>
      <c r="E30" s="24"/>
      <c r="F30" s="24"/>
      <c r="G30" s="33"/>
    </row>
    <row r="31" spans="1:7" ht="12.75">
      <c r="A31" s="61" t="s">
        <v>73</v>
      </c>
      <c r="B31" s="62"/>
      <c r="C31" s="62"/>
      <c r="D31" s="62"/>
      <c r="E31" s="24"/>
      <c r="F31" s="24"/>
      <c r="G31" s="33"/>
    </row>
    <row r="32" spans="1:7" ht="12.75">
      <c r="A32" s="62" t="s">
        <v>168</v>
      </c>
      <c r="B32" s="62"/>
      <c r="C32" s="62"/>
      <c r="D32" s="62"/>
      <c r="E32" s="24">
        <v>-184</v>
      </c>
      <c r="F32" s="24"/>
      <c r="G32" s="33">
        <v>0</v>
      </c>
    </row>
    <row r="33" spans="1:7" ht="12.75">
      <c r="A33" s="62" t="s">
        <v>76</v>
      </c>
      <c r="B33" s="62"/>
      <c r="C33" s="62"/>
      <c r="D33" s="62"/>
      <c r="E33" s="24">
        <v>-69</v>
      </c>
      <c r="F33" s="24"/>
      <c r="G33" s="33">
        <v>-104</v>
      </c>
    </row>
    <row r="34" spans="1:7" ht="12.75">
      <c r="A34" s="62" t="s">
        <v>195</v>
      </c>
      <c r="B34" s="62"/>
      <c r="C34" s="62"/>
      <c r="D34" s="62"/>
      <c r="E34" s="24">
        <v>0</v>
      </c>
      <c r="F34" s="24"/>
      <c r="G34" s="33">
        <v>14525</v>
      </c>
    </row>
    <row r="35" spans="1:7" ht="12.75">
      <c r="A35" s="62" t="s">
        <v>77</v>
      </c>
      <c r="B35" s="62"/>
      <c r="C35" s="62"/>
      <c r="D35" s="62"/>
      <c r="E35" s="24">
        <v>93</v>
      </c>
      <c r="F35" s="24"/>
      <c r="G35" s="33">
        <v>33</v>
      </c>
    </row>
    <row r="36" spans="1:7" ht="12.75">
      <c r="A36" s="62" t="s">
        <v>78</v>
      </c>
      <c r="B36" s="62"/>
      <c r="C36" s="62"/>
      <c r="D36" s="62"/>
      <c r="E36" s="32">
        <f>SUM(E32:E35)</f>
        <v>-160</v>
      </c>
      <c r="F36" s="24"/>
      <c r="G36" s="55">
        <f>SUM(G32:G35)</f>
        <v>14454</v>
      </c>
    </row>
    <row r="37" spans="1:7" ht="12.75">
      <c r="A37" s="62"/>
      <c r="B37" s="62"/>
      <c r="C37" s="62"/>
      <c r="D37" s="62"/>
      <c r="E37" s="24"/>
      <c r="F37" s="24"/>
      <c r="G37" s="33"/>
    </row>
    <row r="38" spans="1:7" ht="12.75">
      <c r="A38" s="61" t="s">
        <v>259</v>
      </c>
      <c r="B38" s="62"/>
      <c r="C38" s="62"/>
      <c r="D38" s="62"/>
      <c r="E38" s="24"/>
      <c r="F38" s="24"/>
      <c r="G38" s="33"/>
    </row>
    <row r="39" spans="1:7" ht="12.75">
      <c r="A39" s="62" t="s">
        <v>188</v>
      </c>
      <c r="B39" s="62"/>
      <c r="C39" s="62"/>
      <c r="D39" s="62"/>
      <c r="E39" s="24">
        <v>-70</v>
      </c>
      <c r="F39" s="24"/>
      <c r="G39" s="33">
        <v>0</v>
      </c>
    </row>
    <row r="40" spans="1:7" ht="12.75">
      <c r="A40" s="13" t="s">
        <v>257</v>
      </c>
      <c r="B40" s="62"/>
      <c r="C40" s="62"/>
      <c r="D40" s="62"/>
      <c r="E40" s="22">
        <v>0</v>
      </c>
      <c r="F40" s="24"/>
      <c r="G40" s="34">
        <v>-7</v>
      </c>
    </row>
    <row r="41" spans="1:7" ht="12.75">
      <c r="A41" s="62" t="s">
        <v>258</v>
      </c>
      <c r="B41" s="62"/>
      <c r="C41" s="62"/>
      <c r="D41" s="62"/>
      <c r="E41" s="24">
        <f>SUM(E39:E40)</f>
        <v>-70</v>
      </c>
      <c r="F41" s="24"/>
      <c r="G41" s="24">
        <f>SUM(G39:G40)</f>
        <v>-7</v>
      </c>
    </row>
    <row r="42" spans="1:4" ht="12.75">
      <c r="A42" s="62"/>
      <c r="B42" s="62"/>
      <c r="C42" s="62"/>
      <c r="D42" s="62"/>
    </row>
    <row r="43" spans="1:7" ht="12.75">
      <c r="A43" s="62"/>
      <c r="B43" s="62"/>
      <c r="C43" s="62"/>
      <c r="D43" s="62"/>
      <c r="E43" s="24"/>
      <c r="F43" s="24"/>
      <c r="G43" s="33"/>
    </row>
    <row r="44" spans="1:7" ht="12.75">
      <c r="A44" s="61" t="s">
        <v>79</v>
      </c>
      <c r="B44" s="62"/>
      <c r="C44" s="62"/>
      <c r="D44" s="62"/>
      <c r="E44" s="24">
        <f>E41+E36+E29</f>
        <v>269</v>
      </c>
      <c r="F44" s="24"/>
      <c r="G44" s="24">
        <f>G41+G36+G29</f>
        <v>15786</v>
      </c>
    </row>
    <row r="45" spans="1:7" ht="9" customHeight="1">
      <c r="A45" s="62"/>
      <c r="B45" s="62"/>
      <c r="C45" s="62"/>
      <c r="D45" s="62"/>
      <c r="E45" s="24"/>
      <c r="F45" s="24"/>
      <c r="G45" s="33"/>
    </row>
    <row r="46" spans="1:7" ht="12.75">
      <c r="A46" s="61" t="s">
        <v>81</v>
      </c>
      <c r="B46" s="62"/>
      <c r="C46" s="62"/>
      <c r="D46" s="62"/>
      <c r="E46" s="24"/>
      <c r="F46" s="24"/>
      <c r="G46" s="33"/>
    </row>
    <row r="47" spans="2:7" ht="12.75">
      <c r="B47" s="61" t="s">
        <v>82</v>
      </c>
      <c r="C47" s="62"/>
      <c r="D47" s="62"/>
      <c r="E47" s="33">
        <f>'BS'!G23</f>
        <v>19675</v>
      </c>
      <c r="F47" s="24"/>
      <c r="G47" s="33" t="s">
        <v>196</v>
      </c>
    </row>
    <row r="48" spans="1:7" ht="9" customHeight="1">
      <c r="A48" s="62"/>
      <c r="B48" s="62"/>
      <c r="C48" s="62"/>
      <c r="D48" s="62"/>
      <c r="E48" s="22"/>
      <c r="F48" s="24"/>
      <c r="G48" s="34"/>
    </row>
    <row r="49" spans="1:7" ht="12.75">
      <c r="A49" s="61" t="s">
        <v>83</v>
      </c>
      <c r="B49" s="62"/>
      <c r="C49" s="62"/>
      <c r="D49" s="62"/>
      <c r="E49" s="24"/>
      <c r="F49" s="24"/>
      <c r="G49" s="33"/>
    </row>
    <row r="50" spans="2:7" ht="13.5" thickBot="1">
      <c r="B50" s="61" t="s">
        <v>82</v>
      </c>
      <c r="C50" s="62" t="s">
        <v>80</v>
      </c>
      <c r="D50" s="62"/>
      <c r="E50" s="35">
        <f>SUM(E44:E48)</f>
        <v>19944</v>
      </c>
      <c r="F50" s="24"/>
      <c r="G50" s="35">
        <f>SUM(G44:G48)</f>
        <v>15786</v>
      </c>
    </row>
    <row r="51" spans="2:7" ht="12.75">
      <c r="B51" s="61"/>
      <c r="C51" s="62"/>
      <c r="D51" s="62"/>
      <c r="E51" s="24"/>
      <c r="F51" s="24"/>
      <c r="G51" s="24"/>
    </row>
    <row r="52" ht="12.75">
      <c r="A52" s="38" t="s">
        <v>26</v>
      </c>
    </row>
    <row r="53" spans="1:2" ht="12.75">
      <c r="A53" s="13" t="s">
        <v>196</v>
      </c>
      <c r="B53" s="13" t="s">
        <v>197</v>
      </c>
    </row>
    <row r="55" spans="1:7" ht="12.75">
      <c r="A55" s="78" t="str">
        <f>'IS'!A46</f>
        <v>This is prepared based on the consolidated results of the Group for the financial period ended 30 September 2006 and is to be read in conjunction with the Annual Report 2006.</v>
      </c>
      <c r="B55" s="78"/>
      <c r="C55" s="78"/>
      <c r="D55" s="78"/>
      <c r="E55" s="78"/>
      <c r="F55" s="78"/>
      <c r="G55" s="78"/>
    </row>
    <row r="56" spans="1:7" ht="14.25" customHeight="1">
      <c r="A56" s="78"/>
      <c r="B56" s="78"/>
      <c r="C56" s="78"/>
      <c r="D56" s="78"/>
      <c r="E56" s="78"/>
      <c r="F56" s="78"/>
      <c r="G56" s="78"/>
    </row>
    <row r="58" ht="12.75">
      <c r="A58" s="13" t="s">
        <v>27</v>
      </c>
    </row>
  </sheetData>
  <mergeCells count="1">
    <mergeCell ref="A55:G56"/>
  </mergeCells>
  <printOptions/>
  <pageMargins left="0.75" right="0.75" top="0.64" bottom="0.4" header="0.5" footer="0.31"/>
  <pageSetup firstPageNumber="4"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N290"/>
  <sheetViews>
    <sheetView zoomScaleSheetLayoutView="55" workbookViewId="0" topLeftCell="A1">
      <selection activeCell="A1" sqref="A1"/>
    </sheetView>
  </sheetViews>
  <sheetFormatPr defaultColWidth="9.140625" defaultRowHeight="12.75"/>
  <cols>
    <col min="1" max="1" width="7.00390625" style="13" customWidth="1"/>
    <col min="2" max="2" width="4.421875" style="13" customWidth="1"/>
    <col min="3" max="3" width="4.00390625" style="13" customWidth="1"/>
    <col min="4" max="4" width="36.00390625" style="13" customWidth="1"/>
    <col min="5" max="5" width="6.140625" style="13" customWidth="1"/>
    <col min="6" max="6" width="5.28125" style="13" customWidth="1"/>
    <col min="7" max="7" width="14.140625" style="13" customWidth="1"/>
    <col min="8" max="8" width="3.00390625" style="13" customWidth="1"/>
    <col min="9" max="9" width="14.57421875" style="13" customWidth="1"/>
    <col min="10" max="12" width="9.140625" style="13" customWidth="1"/>
    <col min="13" max="13" width="12.8515625" style="13" bestFit="1" customWidth="1"/>
    <col min="14" max="14" width="12.00390625" style="13" bestFit="1" customWidth="1"/>
    <col min="15" max="16384" width="9.140625" style="13" customWidth="1"/>
  </cols>
  <sheetData>
    <row r="1" ht="12.75"/>
    <row r="2" ht="12.75"/>
    <row r="3" ht="12.75"/>
    <row r="4" ht="12.75"/>
    <row r="5" spans="1:5" ht="12.75">
      <c r="A5" s="38"/>
      <c r="B5" s="38" t="s">
        <v>207</v>
      </c>
      <c r="E5" s="38"/>
    </row>
    <row r="6" spans="1:5" ht="12.75">
      <c r="A6" s="38" t="s">
        <v>84</v>
      </c>
      <c r="E6" s="38"/>
    </row>
    <row r="7" spans="1:5" ht="12.75">
      <c r="A7" s="38" t="s">
        <v>164</v>
      </c>
      <c r="E7" s="38"/>
    </row>
    <row r="8" ht="12.75">
      <c r="E8" s="38"/>
    </row>
    <row r="9" ht="12.75">
      <c r="E9" s="38"/>
    </row>
    <row r="10" spans="1:9" ht="12.75">
      <c r="A10" s="61" t="s">
        <v>85</v>
      </c>
      <c r="B10" s="61" t="s">
        <v>86</v>
      </c>
      <c r="C10" s="61"/>
      <c r="D10" s="61"/>
      <c r="E10" s="61"/>
      <c r="F10" s="62"/>
      <c r="G10" s="62"/>
      <c r="H10" s="62"/>
      <c r="I10" s="62"/>
    </row>
    <row r="11" spans="1:9" ht="12.75">
      <c r="A11" s="62"/>
      <c r="B11" s="62"/>
      <c r="C11" s="62"/>
      <c r="D11" s="62"/>
      <c r="E11" s="61"/>
      <c r="F11" s="62"/>
      <c r="G11" s="64"/>
      <c r="H11" s="62"/>
      <c r="I11" s="64"/>
    </row>
    <row r="12" spans="1:9" ht="12.75">
      <c r="A12" s="61" t="s">
        <v>87</v>
      </c>
      <c r="B12" s="61" t="s">
        <v>88</v>
      </c>
      <c r="C12" s="61"/>
      <c r="D12" s="61"/>
      <c r="E12" s="61"/>
      <c r="F12" s="62"/>
      <c r="G12" s="64"/>
      <c r="H12" s="62"/>
      <c r="I12" s="64"/>
    </row>
    <row r="13" spans="1:9" ht="12.75">
      <c r="A13" s="61"/>
      <c r="B13" s="92" t="s">
        <v>89</v>
      </c>
      <c r="C13" s="92"/>
      <c r="D13" s="92"/>
      <c r="E13" s="92"/>
      <c r="F13" s="92"/>
      <c r="G13" s="92"/>
      <c r="H13" s="92"/>
      <c r="I13" s="92"/>
    </row>
    <row r="14" spans="1:9" ht="12.75">
      <c r="A14" s="61"/>
      <c r="B14" s="92"/>
      <c r="C14" s="92"/>
      <c r="D14" s="92"/>
      <c r="E14" s="92"/>
      <c r="F14" s="92"/>
      <c r="G14" s="92"/>
      <c r="H14" s="92"/>
      <c r="I14" s="92"/>
    </row>
    <row r="15" spans="1:9" ht="12.75">
      <c r="A15" s="62"/>
      <c r="B15" s="92"/>
      <c r="C15" s="92"/>
      <c r="D15" s="92"/>
      <c r="E15" s="92"/>
      <c r="F15" s="92"/>
      <c r="G15" s="92"/>
      <c r="H15" s="92"/>
      <c r="I15" s="92"/>
    </row>
    <row r="16" spans="1:9" ht="12.75">
      <c r="A16" s="62"/>
      <c r="B16" s="62"/>
      <c r="C16" s="62"/>
      <c r="D16" s="62"/>
      <c r="E16" s="61"/>
      <c r="F16" s="62"/>
      <c r="G16" s="63"/>
      <c r="H16" s="63"/>
      <c r="I16" s="63"/>
    </row>
    <row r="17" spans="1:9" ht="12.75">
      <c r="A17" s="61"/>
      <c r="B17" s="92" t="s">
        <v>90</v>
      </c>
      <c r="C17" s="92"/>
      <c r="D17" s="92"/>
      <c r="E17" s="92"/>
      <c r="F17" s="92"/>
      <c r="G17" s="92"/>
      <c r="H17" s="92"/>
      <c r="I17" s="92"/>
    </row>
    <row r="18" spans="1:9" ht="12.75">
      <c r="A18" s="62"/>
      <c r="B18" s="92"/>
      <c r="C18" s="92"/>
      <c r="D18" s="92"/>
      <c r="E18" s="92"/>
      <c r="F18" s="92"/>
      <c r="G18" s="92"/>
      <c r="H18" s="92"/>
      <c r="I18" s="92"/>
    </row>
    <row r="19" spans="1:9" ht="12.75">
      <c r="A19" s="62"/>
      <c r="B19" s="62"/>
      <c r="C19" s="62"/>
      <c r="D19" s="62"/>
      <c r="E19" s="62"/>
      <c r="F19" s="62"/>
      <c r="G19" s="24"/>
      <c r="H19" s="24"/>
      <c r="I19" s="33"/>
    </row>
    <row r="20" spans="1:9" ht="12.75">
      <c r="A20" s="62"/>
      <c r="B20" s="92" t="s">
        <v>178</v>
      </c>
      <c r="C20" s="92"/>
      <c r="D20" s="92"/>
      <c r="E20" s="92"/>
      <c r="F20" s="92"/>
      <c r="G20" s="92"/>
      <c r="H20" s="92"/>
      <c r="I20" s="92"/>
    </row>
    <row r="21" spans="1:9" ht="12.75">
      <c r="A21" s="61"/>
      <c r="B21" s="92"/>
      <c r="C21" s="92"/>
      <c r="D21" s="92"/>
      <c r="E21" s="92"/>
      <c r="F21" s="92"/>
      <c r="G21" s="92"/>
      <c r="H21" s="92"/>
      <c r="I21" s="92"/>
    </row>
    <row r="22" spans="1:9" ht="12.75">
      <c r="A22" s="62"/>
      <c r="B22" s="92"/>
      <c r="C22" s="92"/>
      <c r="D22" s="92"/>
      <c r="E22" s="92"/>
      <c r="F22" s="92"/>
      <c r="G22" s="92"/>
      <c r="H22" s="92"/>
      <c r="I22" s="92"/>
    </row>
    <row r="23" spans="1:9" ht="12.75">
      <c r="A23" s="62"/>
      <c r="B23" s="62"/>
      <c r="C23" s="62"/>
      <c r="D23" s="62"/>
      <c r="E23" s="62"/>
      <c r="F23" s="62"/>
      <c r="G23" s="24"/>
      <c r="H23" s="24"/>
      <c r="I23" s="33"/>
    </row>
    <row r="24" spans="1:9" ht="12.75">
      <c r="A24" s="61" t="s">
        <v>91</v>
      </c>
      <c r="B24" s="61" t="s">
        <v>92</v>
      </c>
      <c r="C24" s="61"/>
      <c r="D24" s="61"/>
      <c r="E24" s="62"/>
      <c r="F24" s="62"/>
      <c r="G24" s="24"/>
      <c r="H24" s="24"/>
      <c r="I24" s="33"/>
    </row>
    <row r="25" spans="1:9" ht="12.75">
      <c r="A25" s="62"/>
      <c r="B25" s="62" t="s">
        <v>93</v>
      </c>
      <c r="C25" s="62"/>
      <c r="D25" s="62"/>
      <c r="E25" s="62"/>
      <c r="F25" s="62"/>
      <c r="G25" s="24"/>
      <c r="H25" s="24"/>
      <c r="I25" s="24"/>
    </row>
    <row r="26" spans="1:9" ht="12.75">
      <c r="A26" s="61"/>
      <c r="B26" s="62"/>
      <c r="C26" s="62"/>
      <c r="D26" s="62"/>
      <c r="E26" s="62"/>
      <c r="F26" s="62"/>
      <c r="G26" s="24"/>
      <c r="H26" s="24"/>
      <c r="I26" s="24"/>
    </row>
    <row r="27" spans="1:9" ht="12.75">
      <c r="A27" s="61" t="s">
        <v>94</v>
      </c>
      <c r="B27" s="61" t="s">
        <v>95</v>
      </c>
      <c r="C27" s="61"/>
      <c r="D27" s="61"/>
      <c r="E27" s="62"/>
      <c r="F27" s="62"/>
      <c r="G27" s="24"/>
      <c r="H27" s="24"/>
      <c r="I27" s="33"/>
    </row>
    <row r="28" spans="1:9" ht="12.75">
      <c r="A28" s="62"/>
      <c r="B28" s="92" t="s">
        <v>231</v>
      </c>
      <c r="C28" s="92"/>
      <c r="D28" s="92"/>
      <c r="E28" s="92"/>
      <c r="F28" s="92"/>
      <c r="G28" s="92"/>
      <c r="H28" s="92"/>
      <c r="I28" s="92"/>
    </row>
    <row r="29" spans="1:9" ht="12.75">
      <c r="A29" s="62"/>
      <c r="B29" s="92"/>
      <c r="C29" s="92"/>
      <c r="D29" s="92"/>
      <c r="E29" s="92"/>
      <c r="F29" s="92"/>
      <c r="G29" s="92"/>
      <c r="H29" s="92"/>
      <c r="I29" s="92"/>
    </row>
    <row r="30" spans="1:9" ht="12.75">
      <c r="A30" s="62"/>
      <c r="B30" s="62"/>
      <c r="C30" s="62"/>
      <c r="D30" s="62"/>
      <c r="E30" s="62"/>
      <c r="F30" s="62"/>
      <c r="G30" s="24"/>
      <c r="H30" s="24"/>
      <c r="I30" s="33"/>
    </row>
    <row r="31" spans="1:9" ht="12.75">
      <c r="A31" s="61" t="s">
        <v>96</v>
      </c>
      <c r="B31" s="61" t="s">
        <v>97</v>
      </c>
      <c r="C31" s="61"/>
      <c r="D31" s="61"/>
      <c r="E31" s="62"/>
      <c r="F31" s="62"/>
      <c r="G31" s="24"/>
      <c r="H31" s="24"/>
      <c r="I31" s="33"/>
    </row>
    <row r="32" spans="1:9" ht="12.75">
      <c r="A32" s="62"/>
      <c r="B32" s="92" t="s">
        <v>98</v>
      </c>
      <c r="C32" s="92"/>
      <c r="D32" s="92"/>
      <c r="E32" s="92"/>
      <c r="F32" s="92"/>
      <c r="G32" s="92"/>
      <c r="H32" s="92"/>
      <c r="I32" s="92"/>
    </row>
    <row r="33" spans="1:9" ht="12.75">
      <c r="A33" s="62"/>
      <c r="B33" s="62"/>
      <c r="C33" s="62"/>
      <c r="D33" s="62"/>
      <c r="E33" s="62"/>
      <c r="F33" s="62"/>
      <c r="G33" s="24"/>
      <c r="H33" s="24"/>
      <c r="I33" s="33"/>
    </row>
    <row r="34" spans="1:9" ht="12.75">
      <c r="A34" s="61" t="s">
        <v>99</v>
      </c>
      <c r="B34" s="61" t="s">
        <v>100</v>
      </c>
      <c r="C34" s="61"/>
      <c r="D34" s="61"/>
      <c r="E34" s="62"/>
      <c r="F34" s="62"/>
      <c r="G34" s="24"/>
      <c r="H34" s="24"/>
      <c r="I34" s="33"/>
    </row>
    <row r="35" spans="1:9" ht="12.75">
      <c r="A35" s="62"/>
      <c r="B35" s="92" t="s">
        <v>232</v>
      </c>
      <c r="C35" s="92"/>
      <c r="D35" s="92"/>
      <c r="E35" s="92"/>
      <c r="F35" s="92"/>
      <c r="G35" s="92"/>
      <c r="H35" s="92"/>
      <c r="I35" s="92"/>
    </row>
    <row r="36" spans="1:9" ht="12.75">
      <c r="A36" s="61"/>
      <c r="B36" s="92"/>
      <c r="C36" s="92"/>
      <c r="D36" s="92"/>
      <c r="E36" s="92"/>
      <c r="F36" s="92"/>
      <c r="G36" s="92"/>
      <c r="H36" s="92"/>
      <c r="I36" s="92"/>
    </row>
    <row r="37" spans="1:9" ht="12.75">
      <c r="A37" s="62"/>
      <c r="B37" s="62"/>
      <c r="C37" s="62"/>
      <c r="D37" s="62"/>
      <c r="E37" s="62"/>
      <c r="F37" s="62"/>
      <c r="G37" s="24"/>
      <c r="H37" s="24"/>
      <c r="I37" s="33"/>
    </row>
    <row r="38" spans="1:9" ht="12.75">
      <c r="A38" s="61" t="s">
        <v>101</v>
      </c>
      <c r="B38" s="61" t="s">
        <v>102</v>
      </c>
      <c r="C38" s="61"/>
      <c r="D38" s="61"/>
      <c r="E38" s="62"/>
      <c r="F38" s="62"/>
      <c r="G38" s="33"/>
      <c r="H38" s="24"/>
      <c r="I38" s="33"/>
    </row>
    <row r="39" spans="1:9" ht="12.75">
      <c r="A39" s="62"/>
      <c r="B39" s="92" t="s">
        <v>235</v>
      </c>
      <c r="C39" s="92"/>
      <c r="D39" s="92"/>
      <c r="E39" s="92"/>
      <c r="F39" s="92"/>
      <c r="G39" s="92"/>
      <c r="H39" s="92"/>
      <c r="I39" s="92"/>
    </row>
    <row r="40" spans="1:9" ht="12.75">
      <c r="A40" s="62"/>
      <c r="B40" s="92"/>
      <c r="C40" s="92"/>
      <c r="D40" s="92"/>
      <c r="E40" s="92"/>
      <c r="F40" s="92"/>
      <c r="G40" s="92"/>
      <c r="H40" s="92"/>
      <c r="I40" s="92"/>
    </row>
    <row r="41" spans="1:9" ht="12.75">
      <c r="A41" s="62"/>
      <c r="B41" s="92"/>
      <c r="C41" s="92"/>
      <c r="D41" s="92"/>
      <c r="E41" s="92"/>
      <c r="F41" s="92"/>
      <c r="G41" s="92"/>
      <c r="H41" s="92"/>
      <c r="I41" s="92"/>
    </row>
    <row r="42" spans="1:9" ht="12.75">
      <c r="A42" s="62"/>
      <c r="B42" s="62"/>
      <c r="C42" s="62"/>
      <c r="D42" s="62"/>
      <c r="E42" s="62"/>
      <c r="F42" s="62"/>
      <c r="G42" s="24"/>
      <c r="H42" s="24"/>
      <c r="I42" s="33"/>
    </row>
    <row r="43" spans="2:9" ht="12.75">
      <c r="B43" s="84" t="s">
        <v>238</v>
      </c>
      <c r="C43" s="84"/>
      <c r="D43" s="84"/>
      <c r="E43" s="84"/>
      <c r="F43" s="84"/>
      <c r="G43" s="84"/>
      <c r="H43" s="84"/>
      <c r="I43" s="84"/>
    </row>
    <row r="44" spans="2:9" ht="12.75">
      <c r="B44" s="84"/>
      <c r="C44" s="84"/>
      <c r="D44" s="84"/>
      <c r="E44" s="84"/>
      <c r="F44" s="84"/>
      <c r="G44" s="84"/>
      <c r="H44" s="84"/>
      <c r="I44" s="84"/>
    </row>
    <row r="45" spans="2:9" ht="12.75">
      <c r="B45" s="84"/>
      <c r="C45" s="84"/>
      <c r="D45" s="84"/>
      <c r="E45" s="84"/>
      <c r="F45" s="84"/>
      <c r="G45" s="84"/>
      <c r="H45" s="84"/>
      <c r="I45" s="84"/>
    </row>
    <row r="46" spans="2:9" ht="12.75">
      <c r="B46" s="84"/>
      <c r="C46" s="84"/>
      <c r="D46" s="84"/>
      <c r="E46" s="84"/>
      <c r="F46" s="84"/>
      <c r="G46" s="84"/>
      <c r="H46" s="84"/>
      <c r="I46" s="84"/>
    </row>
    <row r="48" spans="2:9" ht="12.75">
      <c r="B48" s="84" t="s">
        <v>247</v>
      </c>
      <c r="C48" s="84"/>
      <c r="D48" s="84"/>
      <c r="E48" s="84"/>
      <c r="F48" s="84"/>
      <c r="G48" s="84"/>
      <c r="H48" s="84"/>
      <c r="I48" s="84"/>
    </row>
    <row r="49" spans="2:9" ht="12.75">
      <c r="B49" s="84"/>
      <c r="C49" s="84"/>
      <c r="D49" s="84"/>
      <c r="E49" s="84"/>
      <c r="F49" s="84"/>
      <c r="G49" s="84"/>
      <c r="H49" s="84"/>
      <c r="I49" s="84"/>
    </row>
    <row r="50" spans="2:9" ht="12.75">
      <c r="B50" s="78"/>
      <c r="C50" s="78"/>
      <c r="D50" s="78"/>
      <c r="E50" s="78"/>
      <c r="F50" s="78"/>
      <c r="G50" s="78"/>
      <c r="H50" s="78"/>
      <c r="I50" s="78"/>
    </row>
    <row r="52" spans="1:9" ht="12.75">
      <c r="A52" s="61" t="s">
        <v>103</v>
      </c>
      <c r="B52" s="61" t="s">
        <v>104</v>
      </c>
      <c r="C52" s="61"/>
      <c r="D52" s="61"/>
      <c r="E52" s="62"/>
      <c r="F52" s="62"/>
      <c r="G52" s="24"/>
      <c r="H52" s="24"/>
      <c r="I52" s="24"/>
    </row>
    <row r="53" spans="1:9" ht="12.75">
      <c r="A53" s="61"/>
      <c r="B53" s="62" t="s">
        <v>233</v>
      </c>
      <c r="C53" s="62"/>
      <c r="D53" s="62"/>
      <c r="E53" s="62"/>
      <c r="F53" s="62"/>
      <c r="G53" s="24"/>
      <c r="H53" s="24"/>
      <c r="I53" s="24"/>
    </row>
    <row r="54" spans="1:9" ht="12.75">
      <c r="A54" s="62"/>
      <c r="B54" s="62"/>
      <c r="C54" s="62"/>
      <c r="D54" s="62"/>
      <c r="E54" s="62"/>
      <c r="F54" s="62"/>
      <c r="G54" s="62"/>
      <c r="H54" s="62"/>
      <c r="I54" s="62"/>
    </row>
    <row r="55" spans="1:9" ht="12.75">
      <c r="A55" s="61" t="s">
        <v>105</v>
      </c>
      <c r="B55" s="61" t="s">
        <v>106</v>
      </c>
      <c r="C55" s="62"/>
      <c r="D55" s="62"/>
      <c r="E55" s="62"/>
      <c r="F55" s="62"/>
      <c r="G55" s="62"/>
      <c r="H55" s="62"/>
      <c r="I55" s="62"/>
    </row>
    <row r="56" spans="1:9" ht="12.75">
      <c r="A56" s="62"/>
      <c r="B56" s="93" t="s">
        <v>107</v>
      </c>
      <c r="C56" s="93"/>
      <c r="D56" s="93"/>
      <c r="E56" s="93"/>
      <c r="F56" s="93"/>
      <c r="G56" s="93"/>
      <c r="H56" s="93"/>
      <c r="I56" s="93"/>
    </row>
    <row r="57" spans="1:9" ht="12.75">
      <c r="A57" s="62"/>
      <c r="B57" s="93"/>
      <c r="C57" s="93"/>
      <c r="D57" s="93"/>
      <c r="E57" s="93"/>
      <c r="F57" s="93"/>
      <c r="G57" s="93"/>
      <c r="H57" s="93"/>
      <c r="I57" s="93"/>
    </row>
    <row r="58" spans="1:9" ht="12.75">
      <c r="A58" s="62"/>
      <c r="B58" s="62"/>
      <c r="C58" s="62"/>
      <c r="D58" s="62"/>
      <c r="E58" s="62"/>
      <c r="F58" s="62"/>
      <c r="G58" s="62"/>
      <c r="H58" s="62"/>
      <c r="I58" s="62"/>
    </row>
    <row r="59" spans="1:9" ht="12.75">
      <c r="A59" s="62"/>
      <c r="B59" s="62" t="s">
        <v>163</v>
      </c>
      <c r="C59" s="62"/>
      <c r="D59" s="62"/>
      <c r="E59" s="62"/>
      <c r="F59" s="62"/>
      <c r="G59" s="62"/>
      <c r="H59" s="62"/>
      <c r="I59" s="62"/>
    </row>
    <row r="60" spans="1:9" ht="12.75">
      <c r="A60" s="62"/>
      <c r="B60" s="62"/>
      <c r="C60" s="62"/>
      <c r="D60" s="62"/>
      <c r="E60" s="62"/>
      <c r="F60" s="62"/>
      <c r="G60" s="62"/>
      <c r="H60" s="62"/>
      <c r="I60" s="62"/>
    </row>
    <row r="61" spans="1:9" ht="12.75">
      <c r="A61" s="61" t="s">
        <v>109</v>
      </c>
      <c r="B61" s="61" t="s">
        <v>110</v>
      </c>
      <c r="C61" s="61"/>
      <c r="D61" s="61"/>
      <c r="E61" s="62"/>
      <c r="F61" s="62"/>
      <c r="G61" s="62"/>
      <c r="H61" s="62"/>
      <c r="I61" s="62"/>
    </row>
    <row r="62" spans="1:9" ht="12.75">
      <c r="A62" s="62"/>
      <c r="B62" s="62" t="s">
        <v>234</v>
      </c>
      <c r="C62" s="62"/>
      <c r="D62" s="62"/>
      <c r="E62" s="62"/>
      <c r="F62" s="62"/>
      <c r="G62" s="62"/>
      <c r="H62" s="62"/>
      <c r="I62" s="62"/>
    </row>
    <row r="63" spans="5:9" ht="12.75">
      <c r="E63" s="62"/>
      <c r="F63" s="62"/>
      <c r="G63" s="62"/>
      <c r="H63" s="62"/>
      <c r="I63" s="62"/>
    </row>
    <row r="64" spans="5:9" ht="12.75">
      <c r="E64" s="62"/>
      <c r="F64" s="62"/>
      <c r="G64" s="62"/>
      <c r="H64" s="62"/>
      <c r="I64" s="62"/>
    </row>
    <row r="67" ht="12.75">
      <c r="A67" s="38" t="s">
        <v>182</v>
      </c>
    </row>
    <row r="68" spans="1:9" ht="12.75">
      <c r="A68" s="38" t="s">
        <v>84</v>
      </c>
      <c r="E68" s="62"/>
      <c r="F68" s="62"/>
      <c r="G68" s="62"/>
      <c r="H68" s="62"/>
      <c r="I68" s="62"/>
    </row>
    <row r="69" spans="1:9" ht="12.75">
      <c r="A69" s="38" t="str">
        <f>A7</f>
        <v>For The First Quarter Ended 30 September 2006</v>
      </c>
      <c r="E69" s="62"/>
      <c r="F69" s="62"/>
      <c r="G69" s="62"/>
      <c r="H69" s="62"/>
      <c r="I69" s="62"/>
    </row>
    <row r="70" spans="5:9" ht="12.75">
      <c r="E70" s="62"/>
      <c r="F70" s="62"/>
      <c r="G70" s="62"/>
      <c r="H70" s="62"/>
      <c r="I70" s="62"/>
    </row>
    <row r="71" spans="5:9" ht="12.75">
      <c r="E71" s="62"/>
      <c r="F71" s="62"/>
      <c r="G71" s="62"/>
      <c r="H71" s="62"/>
      <c r="I71" s="62"/>
    </row>
    <row r="72" spans="1:9" ht="12.75">
      <c r="A72" s="61" t="s">
        <v>85</v>
      </c>
      <c r="B72" s="61" t="s">
        <v>108</v>
      </c>
      <c r="C72" s="61"/>
      <c r="D72" s="61"/>
      <c r="E72" s="62"/>
      <c r="F72" s="62"/>
      <c r="G72" s="62"/>
      <c r="H72" s="62"/>
      <c r="I72" s="62"/>
    </row>
    <row r="73" spans="1:9" ht="12.75">
      <c r="A73" s="61"/>
      <c r="B73" s="61"/>
      <c r="C73" s="61"/>
      <c r="D73" s="61"/>
      <c r="E73" s="62"/>
      <c r="F73" s="62"/>
      <c r="G73" s="62"/>
      <c r="H73" s="62"/>
      <c r="I73" s="62"/>
    </row>
    <row r="74" spans="1:9" ht="12.75">
      <c r="A74" s="61" t="s">
        <v>111</v>
      </c>
      <c r="B74" s="61" t="s">
        <v>112</v>
      </c>
      <c r="C74" s="61"/>
      <c r="D74" s="61"/>
      <c r="E74" s="62"/>
      <c r="F74" s="62"/>
      <c r="G74" s="62"/>
      <c r="H74" s="62"/>
      <c r="I74" s="62"/>
    </row>
    <row r="75" spans="1:9" ht="12.75">
      <c r="A75" s="62"/>
      <c r="B75" s="91" t="s">
        <v>201</v>
      </c>
      <c r="C75" s="91"/>
      <c r="D75" s="91"/>
      <c r="E75" s="91"/>
      <c r="F75" s="91"/>
      <c r="G75" s="91"/>
      <c r="H75" s="91"/>
      <c r="I75" s="91"/>
    </row>
    <row r="76" spans="2:9" ht="12.75">
      <c r="B76" s="79"/>
      <c r="C76" s="79"/>
      <c r="D76" s="79"/>
      <c r="E76" s="79"/>
      <c r="F76" s="79"/>
      <c r="G76" s="79"/>
      <c r="H76" s="79"/>
      <c r="I76" s="79"/>
    </row>
    <row r="78" spans="2:9" ht="12.75">
      <c r="B78" s="97" t="s">
        <v>250</v>
      </c>
      <c r="C78" s="97"/>
      <c r="D78" s="97"/>
      <c r="E78" s="97"/>
      <c r="F78" s="97"/>
      <c r="G78" s="97"/>
      <c r="H78" s="97"/>
      <c r="I78" s="97"/>
    </row>
    <row r="79" spans="2:9" ht="12.75">
      <c r="B79" s="97"/>
      <c r="C79" s="97"/>
      <c r="D79" s="97"/>
      <c r="E79" s="97"/>
      <c r="F79" s="97"/>
      <c r="G79" s="97"/>
      <c r="H79" s="97"/>
      <c r="I79" s="97"/>
    </row>
    <row r="80" spans="2:9" ht="12.75">
      <c r="B80" s="97"/>
      <c r="C80" s="97"/>
      <c r="D80" s="97"/>
      <c r="E80" s="97"/>
      <c r="F80" s="97"/>
      <c r="G80" s="97"/>
      <c r="H80" s="97"/>
      <c r="I80" s="97"/>
    </row>
    <row r="81" spans="2:9" ht="12.75">
      <c r="B81" s="97"/>
      <c r="C81" s="97"/>
      <c r="D81" s="97"/>
      <c r="E81" s="97"/>
      <c r="F81" s="97"/>
      <c r="G81" s="97"/>
      <c r="H81" s="97"/>
      <c r="I81" s="97"/>
    </row>
    <row r="82" spans="2:9" ht="12.75">
      <c r="B82" s="97"/>
      <c r="C82" s="97"/>
      <c r="D82" s="97"/>
      <c r="E82" s="97"/>
      <c r="F82" s="97"/>
      <c r="G82" s="97"/>
      <c r="H82" s="97"/>
      <c r="I82" s="97"/>
    </row>
    <row r="83" spans="1:9" ht="12.75">
      <c r="A83" s="62"/>
      <c r="B83" s="62"/>
      <c r="C83" s="62"/>
      <c r="D83" s="62"/>
      <c r="E83" s="62"/>
      <c r="F83" s="62"/>
      <c r="G83" s="62"/>
      <c r="H83" s="62"/>
      <c r="I83" s="62"/>
    </row>
    <row r="84" spans="1:2" ht="12.75">
      <c r="A84" s="61" t="s">
        <v>113</v>
      </c>
      <c r="B84" s="61" t="s">
        <v>114</v>
      </c>
    </row>
    <row r="85" spans="2:9" ht="12.75">
      <c r="B85" s="84" t="s">
        <v>236</v>
      </c>
      <c r="C85" s="84"/>
      <c r="D85" s="84"/>
      <c r="E85" s="84"/>
      <c r="F85" s="84"/>
      <c r="G85" s="84"/>
      <c r="H85" s="84"/>
      <c r="I85" s="84"/>
    </row>
    <row r="86" spans="2:9" ht="12.75">
      <c r="B86" s="84"/>
      <c r="C86" s="84"/>
      <c r="D86" s="84"/>
      <c r="E86" s="84"/>
      <c r="F86" s="84"/>
      <c r="G86" s="84"/>
      <c r="H86" s="84"/>
      <c r="I86" s="84"/>
    </row>
    <row r="88" spans="1:2" ht="12.75">
      <c r="A88" s="61" t="s">
        <v>115</v>
      </c>
      <c r="B88" s="61" t="s">
        <v>116</v>
      </c>
    </row>
    <row r="89" spans="2:9" ht="12.75">
      <c r="B89" s="84" t="s">
        <v>199</v>
      </c>
      <c r="C89" s="84"/>
      <c r="D89" s="84"/>
      <c r="E89" s="84"/>
      <c r="F89" s="84"/>
      <c r="G89" s="84"/>
      <c r="H89" s="84"/>
      <c r="I89" s="84"/>
    </row>
    <row r="90" spans="2:9" ht="12.75">
      <c r="B90" s="84"/>
      <c r="C90" s="84"/>
      <c r="D90" s="84"/>
      <c r="E90" s="84"/>
      <c r="F90" s="84"/>
      <c r="G90" s="84"/>
      <c r="H90" s="84"/>
      <c r="I90" s="84"/>
    </row>
    <row r="91" spans="2:9" ht="12.75">
      <c r="B91" s="84"/>
      <c r="C91" s="84"/>
      <c r="D91" s="84"/>
      <c r="E91" s="84"/>
      <c r="F91" s="84"/>
      <c r="G91" s="84"/>
      <c r="H91" s="84"/>
      <c r="I91" s="84"/>
    </row>
    <row r="92" spans="2:9" ht="12.75">
      <c r="B92" s="79"/>
      <c r="C92" s="79"/>
      <c r="D92" s="79"/>
      <c r="E92" s="79"/>
      <c r="F92" s="79"/>
      <c r="G92" s="79"/>
      <c r="H92" s="79"/>
      <c r="I92" s="79"/>
    </row>
    <row r="93" spans="2:9" ht="12.75">
      <c r="B93" s="37"/>
      <c r="C93" s="37"/>
      <c r="D93" s="37"/>
      <c r="E93" s="37"/>
      <c r="F93" s="37"/>
      <c r="G93" s="37"/>
      <c r="H93" s="37"/>
      <c r="I93" s="37"/>
    </row>
    <row r="94" spans="1:2" ht="12.75">
      <c r="A94" s="61" t="s">
        <v>117</v>
      </c>
      <c r="B94" s="61" t="s">
        <v>118</v>
      </c>
    </row>
    <row r="95" spans="2:9" ht="12.75">
      <c r="B95" s="84" t="s">
        <v>179</v>
      </c>
      <c r="C95" s="84"/>
      <c r="D95" s="84"/>
      <c r="E95" s="84"/>
      <c r="F95" s="84"/>
      <c r="G95" s="84"/>
      <c r="H95" s="84"/>
      <c r="I95" s="84"/>
    </row>
    <row r="96" spans="2:9" ht="12.75">
      <c r="B96" s="79"/>
      <c r="C96" s="79"/>
      <c r="D96" s="79"/>
      <c r="E96" s="79"/>
      <c r="F96" s="79"/>
      <c r="G96" s="79"/>
      <c r="H96" s="79"/>
      <c r="I96" s="79"/>
    </row>
    <row r="97" spans="2:9" ht="12.75">
      <c r="B97" s="37"/>
      <c r="C97" s="37"/>
      <c r="D97" s="37"/>
      <c r="E97" s="37"/>
      <c r="F97" s="37"/>
      <c r="G97" s="37"/>
      <c r="H97" s="37"/>
      <c r="I97" s="37"/>
    </row>
    <row r="98" spans="1:2" ht="12.75">
      <c r="A98" s="61" t="s">
        <v>119</v>
      </c>
      <c r="B98" s="61" t="s">
        <v>120</v>
      </c>
    </row>
    <row r="99" spans="2:9" ht="12.75">
      <c r="B99" s="78" t="s">
        <v>200</v>
      </c>
      <c r="C99" s="78"/>
      <c r="D99" s="78"/>
      <c r="E99" s="78"/>
      <c r="F99" s="78"/>
      <c r="G99" s="78"/>
      <c r="H99" s="78"/>
      <c r="I99" s="78"/>
    </row>
    <row r="100" spans="2:9" ht="26.25" customHeight="1">
      <c r="B100" s="78"/>
      <c r="C100" s="78"/>
      <c r="D100" s="78"/>
      <c r="E100" s="78"/>
      <c r="F100" s="78"/>
      <c r="G100" s="78"/>
      <c r="H100" s="78"/>
      <c r="I100" s="78"/>
    </row>
    <row r="101" spans="8:9" ht="12.75">
      <c r="H101" s="2"/>
      <c r="I101" s="43" t="s">
        <v>10</v>
      </c>
    </row>
    <row r="102" spans="2:9" ht="12.75">
      <c r="B102" s="84" t="s">
        <v>181</v>
      </c>
      <c r="C102" s="84"/>
      <c r="D102" s="84"/>
      <c r="E102" s="84"/>
      <c r="F102" s="84"/>
      <c r="G102" s="84"/>
      <c r="H102" s="2"/>
      <c r="I102" s="9">
        <v>84</v>
      </c>
    </row>
    <row r="103" spans="2:9" ht="12.75">
      <c r="B103" s="84"/>
      <c r="C103" s="84"/>
      <c r="D103" s="84"/>
      <c r="E103" s="84"/>
      <c r="F103" s="84"/>
      <c r="G103" s="84"/>
      <c r="H103" s="2"/>
      <c r="I103" s="2"/>
    </row>
    <row r="104" spans="2:9" ht="12.75">
      <c r="B104" s="2"/>
      <c r="C104" s="2"/>
      <c r="D104" s="2"/>
      <c r="E104" s="2"/>
      <c r="F104" s="2"/>
      <c r="G104" s="2"/>
      <c r="H104" s="2"/>
      <c r="I104" s="2"/>
    </row>
    <row r="105" spans="2:9" ht="12.75">
      <c r="B105" s="84" t="s">
        <v>184</v>
      </c>
      <c r="C105" s="84"/>
      <c r="D105" s="84"/>
      <c r="E105" s="84"/>
      <c r="F105" s="84"/>
      <c r="G105" s="84"/>
      <c r="H105" s="84"/>
      <c r="I105" s="84"/>
    </row>
    <row r="106" spans="2:9" ht="12.75">
      <c r="B106" s="84"/>
      <c r="C106" s="84"/>
      <c r="D106" s="84"/>
      <c r="E106" s="84"/>
      <c r="F106" s="84"/>
      <c r="G106" s="84"/>
      <c r="H106" s="84"/>
      <c r="I106" s="84"/>
    </row>
    <row r="107" spans="2:9" ht="12.75">
      <c r="B107" s="84"/>
      <c r="C107" s="84"/>
      <c r="D107" s="84"/>
      <c r="E107" s="84"/>
      <c r="F107" s="84"/>
      <c r="G107" s="84"/>
      <c r="H107" s="84"/>
      <c r="I107" s="84"/>
    </row>
    <row r="108" spans="2:9" ht="12.75">
      <c r="B108" s="36"/>
      <c r="C108" s="36"/>
      <c r="D108" s="36"/>
      <c r="E108" s="36"/>
      <c r="F108" s="36"/>
      <c r="G108" s="36"/>
      <c r="H108" s="2"/>
      <c r="I108" s="2"/>
    </row>
    <row r="109" spans="2:9" ht="12.75">
      <c r="B109" s="84" t="s">
        <v>248</v>
      </c>
      <c r="C109" s="84"/>
      <c r="D109" s="84"/>
      <c r="E109" s="84"/>
      <c r="F109" s="84"/>
      <c r="G109" s="84"/>
      <c r="H109" s="84"/>
      <c r="I109" s="84"/>
    </row>
    <row r="110" spans="2:9" ht="12.75">
      <c r="B110" s="84"/>
      <c r="C110" s="84"/>
      <c r="D110" s="84"/>
      <c r="E110" s="84"/>
      <c r="F110" s="84"/>
      <c r="G110" s="84"/>
      <c r="H110" s="84"/>
      <c r="I110" s="84"/>
    </row>
    <row r="111" spans="2:9" ht="12.75">
      <c r="B111" s="84"/>
      <c r="C111" s="84"/>
      <c r="D111" s="84"/>
      <c r="E111" s="84"/>
      <c r="F111" s="84"/>
      <c r="G111" s="84"/>
      <c r="H111" s="84"/>
      <c r="I111" s="84"/>
    </row>
    <row r="112" spans="2:9" ht="12.75">
      <c r="B112" s="36"/>
      <c r="C112" s="36"/>
      <c r="D112" s="36"/>
      <c r="E112" s="36"/>
      <c r="F112" s="36"/>
      <c r="G112" s="36"/>
      <c r="H112" s="2"/>
      <c r="I112" s="2"/>
    </row>
    <row r="113" spans="1:2" ht="12.75">
      <c r="A113" s="61" t="s">
        <v>80</v>
      </c>
      <c r="B113" s="61" t="s">
        <v>121</v>
      </c>
    </row>
    <row r="114" spans="1:9" ht="12.75">
      <c r="A114" s="61"/>
      <c r="B114" s="61"/>
      <c r="I114" s="43" t="s">
        <v>10</v>
      </c>
    </row>
    <row r="115" spans="1:9" ht="12.75">
      <c r="A115" s="61"/>
      <c r="B115" s="13" t="s">
        <v>35</v>
      </c>
      <c r="I115" s="20">
        <v>9552</v>
      </c>
    </row>
    <row r="116" spans="2:9" ht="12.75">
      <c r="B116" s="13" t="s">
        <v>180</v>
      </c>
      <c r="I116" s="20">
        <v>6629</v>
      </c>
    </row>
    <row r="117" spans="2:9" ht="12.75">
      <c r="B117" s="13" t="s">
        <v>36</v>
      </c>
      <c r="I117" s="20">
        <v>3763</v>
      </c>
    </row>
    <row r="118" ht="13.5" thickBot="1">
      <c r="I118" s="45">
        <f>SUM(I115:I117)</f>
        <v>19944</v>
      </c>
    </row>
    <row r="119" ht="12.75">
      <c r="I119" s="24"/>
    </row>
    <row r="120" ht="12.75">
      <c r="E120" s="62"/>
    </row>
    <row r="121" ht="12.75">
      <c r="E121" s="62"/>
    </row>
    <row r="122" ht="12.75">
      <c r="E122" s="62"/>
    </row>
    <row r="123" ht="12.75">
      <c r="E123" s="62"/>
    </row>
    <row r="124" spans="1:5" ht="12.75">
      <c r="A124" s="38" t="s">
        <v>182</v>
      </c>
      <c r="E124" s="62"/>
    </row>
    <row r="125" spans="1:5" ht="12.75">
      <c r="A125" s="38" t="s">
        <v>84</v>
      </c>
      <c r="E125" s="62"/>
    </row>
    <row r="126" spans="1:5" ht="12.75">
      <c r="A126" s="38" t="str">
        <f>A7</f>
        <v>For The First Quarter Ended 30 September 2006</v>
      </c>
      <c r="E126" s="62"/>
    </row>
    <row r="127" ht="12.75">
      <c r="E127" s="62"/>
    </row>
    <row r="128" ht="12.75">
      <c r="E128" s="62"/>
    </row>
    <row r="129" spans="1:9" ht="12.75">
      <c r="A129" s="61" t="s">
        <v>122</v>
      </c>
      <c r="B129" s="94" t="s">
        <v>123</v>
      </c>
      <c r="C129" s="94"/>
      <c r="D129" s="94"/>
      <c r="E129" s="94"/>
      <c r="F129" s="94"/>
      <c r="G129" s="94"/>
      <c r="H129" s="94"/>
      <c r="I129" s="94"/>
    </row>
    <row r="130" spans="1:9" ht="12.75">
      <c r="A130" s="61"/>
      <c r="B130" s="94"/>
      <c r="C130" s="94"/>
      <c r="D130" s="94"/>
      <c r="E130" s="94"/>
      <c r="F130" s="94"/>
      <c r="G130" s="94"/>
      <c r="H130" s="94"/>
      <c r="I130" s="94"/>
    </row>
    <row r="132" spans="1:2" ht="12.75">
      <c r="A132" s="61" t="s">
        <v>124</v>
      </c>
      <c r="B132" s="61" t="s">
        <v>125</v>
      </c>
    </row>
    <row r="133" spans="2:9" ht="12.75">
      <c r="B133" s="84" t="s">
        <v>240</v>
      </c>
      <c r="C133" s="84"/>
      <c r="D133" s="84"/>
      <c r="E133" s="84"/>
      <c r="F133" s="84"/>
      <c r="G133" s="84"/>
      <c r="H133" s="84"/>
      <c r="I133" s="84"/>
    </row>
    <row r="134" spans="2:9" ht="12.75">
      <c r="B134" s="84"/>
      <c r="C134" s="84"/>
      <c r="D134" s="84"/>
      <c r="E134" s="84"/>
      <c r="F134" s="84"/>
      <c r="G134" s="84"/>
      <c r="H134" s="84"/>
      <c r="I134" s="84"/>
    </row>
    <row r="135" spans="2:9" ht="12.75">
      <c r="B135" s="84"/>
      <c r="C135" s="84"/>
      <c r="D135" s="84"/>
      <c r="E135" s="84"/>
      <c r="F135" s="84"/>
      <c r="G135" s="84"/>
      <c r="H135" s="84"/>
      <c r="I135" s="84"/>
    </row>
    <row r="136" spans="2:9" ht="12.75">
      <c r="B136" s="79"/>
      <c r="C136" s="79"/>
      <c r="D136" s="79"/>
      <c r="E136" s="79"/>
      <c r="F136" s="79"/>
      <c r="G136" s="79"/>
      <c r="H136" s="79"/>
      <c r="I136" s="79"/>
    </row>
    <row r="137" spans="2:9" ht="12.75">
      <c r="B137" s="79"/>
      <c r="C137" s="79"/>
      <c r="D137" s="79"/>
      <c r="E137" s="79"/>
      <c r="F137" s="79"/>
      <c r="G137" s="79"/>
      <c r="H137" s="79"/>
      <c r="I137" s="79"/>
    </row>
    <row r="139" spans="1:2" ht="12.75">
      <c r="A139" s="38" t="s">
        <v>126</v>
      </c>
      <c r="B139" s="38" t="s">
        <v>127</v>
      </c>
    </row>
    <row r="140" spans="1:9" ht="12.75">
      <c r="A140" s="38"/>
      <c r="B140" s="38"/>
      <c r="G140" s="42" t="s">
        <v>2</v>
      </c>
      <c r="I140" s="42" t="s">
        <v>6</v>
      </c>
    </row>
    <row r="141" spans="1:9" ht="12.75">
      <c r="A141" s="38"/>
      <c r="B141" s="38"/>
      <c r="G141" s="42" t="s">
        <v>4</v>
      </c>
      <c r="I141" s="42" t="s">
        <v>4</v>
      </c>
    </row>
    <row r="142" spans="1:9" ht="12.75">
      <c r="A142" s="38"/>
      <c r="B142" s="38"/>
      <c r="G142" s="43" t="s">
        <v>165</v>
      </c>
      <c r="I142" s="66" t="s">
        <v>167</v>
      </c>
    </row>
    <row r="143" spans="1:9" ht="12.75">
      <c r="A143" s="38"/>
      <c r="B143" s="38"/>
      <c r="G143" s="42" t="s">
        <v>10</v>
      </c>
      <c r="I143" s="42" t="s">
        <v>10</v>
      </c>
    </row>
    <row r="144" spans="1:9" ht="12.75">
      <c r="A144" s="38"/>
      <c r="B144" s="38" t="s">
        <v>11</v>
      </c>
      <c r="G144" s="20">
        <v>4941</v>
      </c>
      <c r="I144" s="21">
        <v>4838</v>
      </c>
    </row>
    <row r="145" spans="1:10" ht="12.75">
      <c r="A145" s="38"/>
      <c r="B145" s="38" t="s">
        <v>202</v>
      </c>
      <c r="G145" s="20">
        <v>1621</v>
      </c>
      <c r="H145" s="67"/>
      <c r="I145" s="20">
        <v>1800</v>
      </c>
      <c r="J145" s="68"/>
    </row>
    <row r="146" spans="1:2" ht="12.75">
      <c r="A146" s="38"/>
      <c r="B146" s="38"/>
    </row>
    <row r="147" ht="12.75">
      <c r="B147" s="13" t="s">
        <v>239</v>
      </c>
    </row>
    <row r="149" spans="1:2" ht="12.75">
      <c r="A149" s="38" t="s">
        <v>128</v>
      </c>
      <c r="B149" s="38" t="s">
        <v>129</v>
      </c>
    </row>
    <row r="150" spans="1:9" ht="12.75">
      <c r="A150" s="38"/>
      <c r="B150" s="84" t="s">
        <v>253</v>
      </c>
      <c r="C150" s="84"/>
      <c r="D150" s="84"/>
      <c r="E150" s="84"/>
      <c r="F150" s="84"/>
      <c r="G150" s="84"/>
      <c r="H150" s="84"/>
      <c r="I150" s="84"/>
    </row>
    <row r="151" spans="1:9" ht="12.75">
      <c r="A151" s="38"/>
      <c r="B151" s="84"/>
      <c r="C151" s="84"/>
      <c r="D151" s="84"/>
      <c r="E151" s="84"/>
      <c r="F151" s="84"/>
      <c r="G151" s="84"/>
      <c r="H151" s="84"/>
      <c r="I151" s="84"/>
    </row>
    <row r="152" spans="1:9" ht="12.75">
      <c r="A152" s="38"/>
      <c r="B152" s="84"/>
      <c r="C152" s="84"/>
      <c r="D152" s="84"/>
      <c r="E152" s="84"/>
      <c r="F152" s="84"/>
      <c r="G152" s="84"/>
      <c r="H152" s="84"/>
      <c r="I152" s="84"/>
    </row>
    <row r="153" spans="1:9" ht="12.75">
      <c r="A153" s="38"/>
      <c r="B153" s="84"/>
      <c r="C153" s="84"/>
      <c r="D153" s="84"/>
      <c r="E153" s="84"/>
      <c r="F153" s="84"/>
      <c r="G153" s="84"/>
      <c r="H153" s="84"/>
      <c r="I153" s="84"/>
    </row>
    <row r="154" spans="1:9" ht="12.75">
      <c r="A154" s="38"/>
      <c r="B154" s="84"/>
      <c r="C154" s="84"/>
      <c r="D154" s="84"/>
      <c r="E154" s="84"/>
      <c r="F154" s="84"/>
      <c r="G154" s="84"/>
      <c r="H154" s="84"/>
      <c r="I154" s="84"/>
    </row>
    <row r="155" spans="1:9" ht="12.75">
      <c r="A155" s="38"/>
      <c r="B155" s="84"/>
      <c r="C155" s="84"/>
      <c r="D155" s="84"/>
      <c r="E155" s="84"/>
      <c r="F155" s="84"/>
      <c r="G155" s="84"/>
      <c r="H155" s="84"/>
      <c r="I155" s="84"/>
    </row>
    <row r="156" spans="1:9" ht="12.75">
      <c r="A156" s="38"/>
      <c r="B156" s="37"/>
      <c r="C156" s="37"/>
      <c r="D156" s="37"/>
      <c r="E156" s="37"/>
      <c r="F156" s="37"/>
      <c r="G156" s="37"/>
      <c r="H156" s="37"/>
      <c r="I156" s="37"/>
    </row>
    <row r="157" spans="2:9" ht="12.75">
      <c r="B157" s="78" t="s">
        <v>183</v>
      </c>
      <c r="C157" s="78"/>
      <c r="D157" s="78"/>
      <c r="E157" s="78"/>
      <c r="F157" s="78"/>
      <c r="G157" s="78"/>
      <c r="H157" s="78"/>
      <c r="I157" s="78"/>
    </row>
    <row r="158" spans="2:9" ht="12.75">
      <c r="B158" s="78"/>
      <c r="C158" s="78"/>
      <c r="D158" s="78"/>
      <c r="E158" s="78"/>
      <c r="F158" s="78"/>
      <c r="G158" s="78"/>
      <c r="H158" s="78"/>
      <c r="I158" s="78"/>
    </row>
    <row r="160" spans="1:2" ht="12.75">
      <c r="A160" s="38" t="s">
        <v>130</v>
      </c>
      <c r="B160" s="38" t="s">
        <v>131</v>
      </c>
    </row>
    <row r="161" ht="12.75">
      <c r="B161" s="13" t="s">
        <v>132</v>
      </c>
    </row>
    <row r="163" spans="1:2" ht="12.75">
      <c r="A163" s="38" t="s">
        <v>24</v>
      </c>
      <c r="B163" s="38" t="s">
        <v>21</v>
      </c>
    </row>
    <row r="164" spans="1:9" ht="12.75">
      <c r="A164" s="38"/>
      <c r="B164" s="38"/>
      <c r="G164" s="42" t="s">
        <v>2</v>
      </c>
      <c r="I164" s="42" t="s">
        <v>203</v>
      </c>
    </row>
    <row r="165" spans="1:9" ht="12.75">
      <c r="A165" s="38"/>
      <c r="B165" s="38"/>
      <c r="G165" s="42" t="s">
        <v>4</v>
      </c>
      <c r="I165" s="42" t="s">
        <v>204</v>
      </c>
    </row>
    <row r="166" spans="1:9" ht="12.75">
      <c r="A166" s="38"/>
      <c r="B166" s="38"/>
      <c r="G166" s="43" t="s">
        <v>165</v>
      </c>
      <c r="I166" s="69" t="s">
        <v>165</v>
      </c>
    </row>
    <row r="167" spans="1:9" ht="12.75">
      <c r="A167" s="38"/>
      <c r="B167" s="38"/>
      <c r="G167" s="52" t="s">
        <v>10</v>
      </c>
      <c r="H167" s="52"/>
      <c r="I167" s="52" t="s">
        <v>10</v>
      </c>
    </row>
    <row r="168" spans="1:9" ht="12.75">
      <c r="A168" s="38"/>
      <c r="B168" s="38" t="s">
        <v>205</v>
      </c>
      <c r="G168" s="13">
        <v>86</v>
      </c>
      <c r="I168" s="13">
        <v>86</v>
      </c>
    </row>
    <row r="169" spans="1:2" ht="12.75">
      <c r="A169" s="38"/>
      <c r="B169" s="38"/>
    </row>
    <row r="170" spans="2:9" ht="12.75">
      <c r="B170" s="78" t="s">
        <v>241</v>
      </c>
      <c r="C170" s="78"/>
      <c r="D170" s="78"/>
      <c r="E170" s="78"/>
      <c r="F170" s="78"/>
      <c r="G170" s="78"/>
      <c r="H170" s="78"/>
      <c r="I170" s="78"/>
    </row>
    <row r="171" spans="2:9" ht="12.75">
      <c r="B171" s="78"/>
      <c r="C171" s="78"/>
      <c r="D171" s="78"/>
      <c r="E171" s="78"/>
      <c r="F171" s="78"/>
      <c r="G171" s="78"/>
      <c r="H171" s="78"/>
      <c r="I171" s="78"/>
    </row>
    <row r="172" spans="2:9" ht="12.75">
      <c r="B172" s="78"/>
      <c r="C172" s="78"/>
      <c r="D172" s="78"/>
      <c r="E172" s="78"/>
      <c r="F172" s="78"/>
      <c r="G172" s="78"/>
      <c r="H172" s="78"/>
      <c r="I172" s="78"/>
    </row>
    <row r="174" spans="1:2" ht="12.75">
      <c r="A174" s="38" t="s">
        <v>133</v>
      </c>
      <c r="B174" s="38" t="s">
        <v>134</v>
      </c>
    </row>
    <row r="175" spans="2:9" ht="12.75">
      <c r="B175" s="78" t="s">
        <v>135</v>
      </c>
      <c r="C175" s="78"/>
      <c r="D175" s="78"/>
      <c r="E175" s="78"/>
      <c r="F175" s="78"/>
      <c r="G175" s="78"/>
      <c r="H175" s="78"/>
      <c r="I175" s="78"/>
    </row>
    <row r="176" spans="2:9" ht="12.75">
      <c r="B176" s="78"/>
      <c r="C176" s="78"/>
      <c r="D176" s="78"/>
      <c r="E176" s="78"/>
      <c r="F176" s="78"/>
      <c r="G176" s="78"/>
      <c r="H176" s="78"/>
      <c r="I176" s="78"/>
    </row>
    <row r="178" spans="1:2" ht="12.75">
      <c r="A178" s="38" t="s">
        <v>136</v>
      </c>
      <c r="B178" s="38" t="s">
        <v>137</v>
      </c>
    </row>
    <row r="179" ht="12.75">
      <c r="B179" s="13" t="s">
        <v>138</v>
      </c>
    </row>
    <row r="181" spans="1:2" ht="12.75">
      <c r="A181" s="38" t="s">
        <v>140</v>
      </c>
      <c r="B181" s="38" t="s">
        <v>141</v>
      </c>
    </row>
    <row r="182" spans="2:9" ht="12.75">
      <c r="B182" s="78" t="s">
        <v>206</v>
      </c>
      <c r="C182" s="78"/>
      <c r="D182" s="78"/>
      <c r="E182" s="78"/>
      <c r="F182" s="78"/>
      <c r="G182" s="78"/>
      <c r="H182" s="78"/>
      <c r="I182" s="78"/>
    </row>
    <row r="184" ht="12.75">
      <c r="B184" s="13" t="s">
        <v>142</v>
      </c>
    </row>
    <row r="186" ht="12.75">
      <c r="E186" s="62"/>
    </row>
    <row r="187" ht="12.75">
      <c r="E187" s="62"/>
    </row>
    <row r="188" ht="12.75">
      <c r="E188" s="62"/>
    </row>
    <row r="189" ht="12.75">
      <c r="E189" s="62"/>
    </row>
    <row r="190" spans="1:5" ht="12.75">
      <c r="A190" s="38" t="s">
        <v>182</v>
      </c>
      <c r="E190" s="62"/>
    </row>
    <row r="191" spans="1:5" ht="12.75">
      <c r="A191" s="38" t="s">
        <v>84</v>
      </c>
      <c r="E191" s="62"/>
    </row>
    <row r="192" spans="1:5" ht="12.75">
      <c r="A192" s="38" t="str">
        <f>A126</f>
        <v>For The First Quarter Ended 30 September 2006</v>
      </c>
      <c r="E192" s="62"/>
    </row>
    <row r="193" ht="12.75">
      <c r="E193" s="62"/>
    </row>
    <row r="194" ht="12.75">
      <c r="E194" s="62"/>
    </row>
    <row r="195" spans="1:9" ht="12.75">
      <c r="A195" s="61" t="s">
        <v>122</v>
      </c>
      <c r="B195" s="94" t="s">
        <v>139</v>
      </c>
      <c r="C195" s="94"/>
      <c r="D195" s="94"/>
      <c r="E195" s="94"/>
      <c r="F195" s="94"/>
      <c r="G195" s="94"/>
      <c r="H195" s="94"/>
      <c r="I195" s="94"/>
    </row>
    <row r="196" spans="1:9" ht="12.75">
      <c r="A196" s="61"/>
      <c r="B196" s="94"/>
      <c r="C196" s="94"/>
      <c r="D196" s="94"/>
      <c r="E196" s="94"/>
      <c r="F196" s="94"/>
      <c r="G196" s="94"/>
      <c r="H196" s="94"/>
      <c r="I196" s="94"/>
    </row>
    <row r="198" spans="1:2" ht="12.75">
      <c r="A198" s="38" t="s">
        <v>143</v>
      </c>
      <c r="B198" s="38" t="s">
        <v>144</v>
      </c>
    </row>
    <row r="199" spans="2:9" ht="12.75">
      <c r="B199" s="78" t="s">
        <v>145</v>
      </c>
      <c r="C199" s="78"/>
      <c r="D199" s="78"/>
      <c r="E199" s="78"/>
      <c r="F199" s="78"/>
      <c r="G199" s="78"/>
      <c r="H199" s="78"/>
      <c r="I199" s="78"/>
    </row>
    <row r="200" spans="2:9" ht="12.75">
      <c r="B200" s="78"/>
      <c r="C200" s="78"/>
      <c r="D200" s="78"/>
      <c r="E200" s="78"/>
      <c r="F200" s="78"/>
      <c r="G200" s="78"/>
      <c r="H200" s="78"/>
      <c r="I200" s="78"/>
    </row>
    <row r="202" spans="1:2" ht="12.75">
      <c r="A202" s="38" t="s">
        <v>146</v>
      </c>
      <c r="B202" s="38" t="s">
        <v>147</v>
      </c>
    </row>
    <row r="203" spans="2:9" ht="12.75">
      <c r="B203" s="78" t="s">
        <v>148</v>
      </c>
      <c r="C203" s="78"/>
      <c r="D203" s="78"/>
      <c r="E203" s="78"/>
      <c r="F203" s="78"/>
      <c r="G203" s="78"/>
      <c r="H203" s="78"/>
      <c r="I203" s="78"/>
    </row>
    <row r="204" spans="2:9" ht="12.75">
      <c r="B204" s="78"/>
      <c r="C204" s="78"/>
      <c r="D204" s="78"/>
      <c r="E204" s="78"/>
      <c r="F204" s="78"/>
      <c r="G204" s="78"/>
      <c r="H204" s="78"/>
      <c r="I204" s="78"/>
    </row>
    <row r="205" spans="2:9" ht="12.75">
      <c r="B205" s="78"/>
      <c r="C205" s="78"/>
      <c r="D205" s="78"/>
      <c r="E205" s="78"/>
      <c r="F205" s="78"/>
      <c r="G205" s="78"/>
      <c r="H205" s="78"/>
      <c r="I205" s="78"/>
    </row>
    <row r="206" spans="2:9" ht="12.75">
      <c r="B206" s="78"/>
      <c r="C206" s="78"/>
      <c r="D206" s="78"/>
      <c r="E206" s="78"/>
      <c r="F206" s="78"/>
      <c r="G206" s="78"/>
      <c r="H206" s="78"/>
      <c r="I206" s="78"/>
    </row>
    <row r="207" spans="2:9" ht="12.75">
      <c r="B207" s="78"/>
      <c r="C207" s="78"/>
      <c r="D207" s="78"/>
      <c r="E207" s="78"/>
      <c r="F207" s="78"/>
      <c r="G207" s="78"/>
      <c r="H207" s="78"/>
      <c r="I207" s="78"/>
    </row>
    <row r="209" spans="1:2" ht="12.75">
      <c r="A209" s="38" t="s">
        <v>149</v>
      </c>
      <c r="B209" s="38" t="s">
        <v>150</v>
      </c>
    </row>
    <row r="210" ht="12.75">
      <c r="B210" s="13" t="s">
        <v>151</v>
      </c>
    </row>
    <row r="212" spans="1:2" ht="12.75">
      <c r="A212" s="38" t="s">
        <v>25</v>
      </c>
      <c r="B212" s="38" t="s">
        <v>152</v>
      </c>
    </row>
    <row r="213" spans="7:9" ht="12.75">
      <c r="G213" s="42" t="s">
        <v>2</v>
      </c>
      <c r="I213" s="42" t="s">
        <v>2</v>
      </c>
    </row>
    <row r="214" spans="7:9" ht="12.75">
      <c r="G214" s="42" t="s">
        <v>3</v>
      </c>
      <c r="I214" s="42" t="s">
        <v>3</v>
      </c>
    </row>
    <row r="215" spans="7:9" ht="12.75">
      <c r="G215" s="42" t="s">
        <v>4</v>
      </c>
      <c r="I215" s="42" t="s">
        <v>8</v>
      </c>
    </row>
    <row r="216" spans="7:9" ht="12.75">
      <c r="G216" s="43" t="s">
        <v>165</v>
      </c>
      <c r="I216" s="43" t="s">
        <v>165</v>
      </c>
    </row>
    <row r="218" spans="2:9" ht="12.75">
      <c r="B218" s="13" t="s">
        <v>153</v>
      </c>
      <c r="G218" s="22">
        <f>'IS'!D39</f>
        <v>1621</v>
      </c>
      <c r="H218" s="20"/>
      <c r="I218" s="22">
        <f>'IS'!G39</f>
        <v>1621</v>
      </c>
    </row>
    <row r="220" spans="2:14" ht="12.75">
      <c r="B220" s="13" t="s">
        <v>154</v>
      </c>
      <c r="G220" s="22">
        <v>189333</v>
      </c>
      <c r="I220" s="22">
        <v>189333</v>
      </c>
      <c r="L220" s="70"/>
      <c r="M220" s="20"/>
      <c r="N220" s="20"/>
    </row>
    <row r="221" spans="12:14" ht="12.75">
      <c r="L221" s="70"/>
      <c r="M221" s="20"/>
      <c r="N221" s="20"/>
    </row>
    <row r="222" spans="2:9" ht="13.5" thickBot="1">
      <c r="B222" s="13" t="s">
        <v>12</v>
      </c>
      <c r="G222" s="23">
        <f>G218/G220*100</f>
        <v>0.8561634791610548</v>
      </c>
      <c r="I222" s="23">
        <f>I218/I220*100</f>
        <v>0.8561634791610548</v>
      </c>
    </row>
    <row r="224" spans="2:9" ht="12.75">
      <c r="B224" s="78" t="s">
        <v>162</v>
      </c>
      <c r="C224" s="78"/>
      <c r="D224" s="78"/>
      <c r="E224" s="78"/>
      <c r="F224" s="78"/>
      <c r="G224" s="78"/>
      <c r="H224" s="78"/>
      <c r="I224" s="78"/>
    </row>
    <row r="225" spans="2:9" ht="12.75">
      <c r="B225" s="78"/>
      <c r="C225" s="78"/>
      <c r="D225" s="78"/>
      <c r="E225" s="78"/>
      <c r="F225" s="78"/>
      <c r="G225" s="78"/>
      <c r="H225" s="78"/>
      <c r="I225" s="78"/>
    </row>
    <row r="226" spans="2:5" ht="12.75">
      <c r="B226" s="38"/>
      <c r="E226" s="62"/>
    </row>
    <row r="227" spans="1:2" ht="12.75">
      <c r="A227" s="38" t="s">
        <v>155</v>
      </c>
      <c r="B227" s="38" t="s">
        <v>156</v>
      </c>
    </row>
    <row r="228" spans="2:9" ht="12.75">
      <c r="B228" s="78" t="s">
        <v>244</v>
      </c>
      <c r="C228" s="78"/>
      <c r="D228" s="78"/>
      <c r="E228" s="78"/>
      <c r="F228" s="78"/>
      <c r="G228" s="78"/>
      <c r="H228" s="78"/>
      <c r="I228" s="78"/>
    </row>
    <row r="229" spans="2:9" ht="12.75" customHeight="1">
      <c r="B229" s="78"/>
      <c r="C229" s="78"/>
      <c r="D229" s="78"/>
      <c r="E229" s="78"/>
      <c r="F229" s="78"/>
      <c r="G229" s="78"/>
      <c r="H229" s="78"/>
      <c r="I229" s="78"/>
    </row>
    <row r="230" spans="2:9" ht="12.75" customHeight="1">
      <c r="B230" s="2"/>
      <c r="C230" s="2"/>
      <c r="D230" s="2"/>
      <c r="E230" s="2"/>
      <c r="F230" s="2"/>
      <c r="G230" s="2"/>
      <c r="H230" s="2"/>
      <c r="I230" s="2"/>
    </row>
    <row r="231" spans="2:9" ht="12.75">
      <c r="B231" s="87" t="s">
        <v>245</v>
      </c>
      <c r="C231" s="79"/>
      <c r="D231" s="79"/>
      <c r="E231" s="79"/>
      <c r="F231" s="79"/>
      <c r="G231" s="79"/>
      <c r="H231" s="79"/>
      <c r="I231" s="79"/>
    </row>
    <row r="232" spans="2:9" ht="12.75">
      <c r="B232" s="79"/>
      <c r="C232" s="79"/>
      <c r="D232" s="79"/>
      <c r="E232" s="79"/>
      <c r="F232" s="79"/>
      <c r="G232" s="79"/>
      <c r="H232" s="79"/>
      <c r="I232" s="79"/>
    </row>
    <row r="233" spans="2:9" ht="12.75">
      <c r="B233" s="37"/>
      <c r="C233" s="37"/>
      <c r="D233" s="37"/>
      <c r="E233" s="37"/>
      <c r="F233" s="37"/>
      <c r="G233" s="37"/>
      <c r="H233" s="37"/>
      <c r="I233" s="37"/>
    </row>
    <row r="234" spans="2:9" ht="12.75" customHeight="1">
      <c r="B234" s="91" t="s">
        <v>243</v>
      </c>
      <c r="C234" s="91"/>
      <c r="D234" s="91"/>
      <c r="E234" s="91"/>
      <c r="F234" s="91"/>
      <c r="G234" s="91"/>
      <c r="H234" s="91"/>
      <c r="I234" s="91"/>
    </row>
    <row r="235" spans="2:9" ht="12.75">
      <c r="B235" s="91"/>
      <c r="C235" s="91"/>
      <c r="D235" s="91"/>
      <c r="E235" s="91"/>
      <c r="F235" s="91"/>
      <c r="G235" s="91"/>
      <c r="H235" s="91"/>
      <c r="I235" s="91"/>
    </row>
    <row r="236" spans="2:12" ht="14.25" customHeight="1">
      <c r="B236" s="79"/>
      <c r="C236" s="79"/>
      <c r="D236" s="79"/>
      <c r="E236" s="79"/>
      <c r="F236" s="79"/>
      <c r="G236" s="79"/>
      <c r="H236" s="79"/>
      <c r="I236" s="79"/>
      <c r="L236" s="71"/>
    </row>
    <row r="237" spans="2:12" ht="12.75">
      <c r="B237" s="13" t="s">
        <v>208</v>
      </c>
      <c r="C237" s="96" t="s">
        <v>209</v>
      </c>
      <c r="D237" s="84"/>
      <c r="E237" s="84"/>
      <c r="F237" s="84"/>
      <c r="G237" s="84"/>
      <c r="H237" s="84"/>
      <c r="I237" s="84"/>
      <c r="L237" s="51"/>
    </row>
    <row r="238" spans="3:12" ht="12.75">
      <c r="C238" s="84"/>
      <c r="D238" s="84"/>
      <c r="E238" s="84"/>
      <c r="F238" s="84"/>
      <c r="G238" s="84"/>
      <c r="H238" s="84"/>
      <c r="I238" s="84"/>
      <c r="L238" s="51"/>
    </row>
    <row r="239" spans="3:12" ht="12.75">
      <c r="C239" s="84"/>
      <c r="D239" s="84"/>
      <c r="E239" s="84"/>
      <c r="F239" s="84"/>
      <c r="G239" s="84"/>
      <c r="H239" s="84"/>
      <c r="I239" s="84"/>
      <c r="L239" s="51"/>
    </row>
    <row r="240" spans="2:12" ht="12.75">
      <c r="B240" s="13" t="s">
        <v>211</v>
      </c>
      <c r="C240" s="84" t="s">
        <v>210</v>
      </c>
      <c r="D240" s="84"/>
      <c r="E240" s="84"/>
      <c r="F240" s="84"/>
      <c r="G240" s="84"/>
      <c r="H240" s="84"/>
      <c r="I240" s="84"/>
      <c r="J240" s="2"/>
      <c r="L240" s="51"/>
    </row>
    <row r="241" spans="3:12" ht="12.75">
      <c r="C241" s="84"/>
      <c r="D241" s="84"/>
      <c r="E241" s="84"/>
      <c r="F241" s="84"/>
      <c r="G241" s="84"/>
      <c r="H241" s="84"/>
      <c r="I241" s="84"/>
      <c r="J241" s="2"/>
      <c r="L241" s="51"/>
    </row>
    <row r="242" spans="3:12" ht="12.75">
      <c r="C242" s="36"/>
      <c r="D242" s="36"/>
      <c r="E242" s="36"/>
      <c r="F242" s="36"/>
      <c r="G242" s="36"/>
      <c r="H242" s="36"/>
      <c r="I242" s="36"/>
      <c r="J242" s="2"/>
      <c r="L242" s="51"/>
    </row>
    <row r="243" spans="2:12" ht="12.75">
      <c r="B243" s="13" t="s">
        <v>252</v>
      </c>
      <c r="C243" s="36"/>
      <c r="D243" s="36"/>
      <c r="E243" s="36"/>
      <c r="F243" s="36"/>
      <c r="G243" s="36"/>
      <c r="H243" s="36"/>
      <c r="I243" s="36"/>
      <c r="J243" s="2"/>
      <c r="L243" s="51"/>
    </row>
    <row r="244" spans="3:12" ht="12.75">
      <c r="C244" s="36"/>
      <c r="D244" s="36"/>
      <c r="E244" s="36"/>
      <c r="F244" s="36"/>
      <c r="G244" s="36"/>
      <c r="H244" s="36"/>
      <c r="I244" s="36"/>
      <c r="J244" s="2"/>
      <c r="L244" s="51"/>
    </row>
    <row r="245" ht="12.75">
      <c r="E245" s="62"/>
    </row>
    <row r="246" ht="12.75">
      <c r="E246" s="62"/>
    </row>
    <row r="247" ht="12.75">
      <c r="E247" s="62"/>
    </row>
    <row r="248" ht="12.75">
      <c r="E248" s="62"/>
    </row>
    <row r="249" spans="1:5" ht="12.75">
      <c r="A249" s="38" t="s">
        <v>182</v>
      </c>
      <c r="E249" s="62"/>
    </row>
    <row r="250" spans="1:5" ht="12.75">
      <c r="A250" s="38" t="s">
        <v>84</v>
      </c>
      <c r="E250" s="62"/>
    </row>
    <row r="251" spans="1:5" ht="12.75">
      <c r="A251" s="38" t="str">
        <f>A7</f>
        <v>For The First Quarter Ended 30 September 2006</v>
      </c>
      <c r="E251" s="62"/>
    </row>
    <row r="252" spans="1:5" ht="12.75">
      <c r="A252" s="38"/>
      <c r="E252" s="62"/>
    </row>
    <row r="253" ht="12.75">
      <c r="B253" s="51"/>
    </row>
    <row r="254" spans="1:9" ht="12.75">
      <c r="A254" s="61" t="s">
        <v>122</v>
      </c>
      <c r="B254" s="94" t="s">
        <v>139</v>
      </c>
      <c r="C254" s="94"/>
      <c r="D254" s="94"/>
      <c r="E254" s="94"/>
      <c r="F254" s="94"/>
      <c r="G254" s="94"/>
      <c r="H254" s="94"/>
      <c r="I254" s="94"/>
    </row>
    <row r="255" spans="1:9" ht="12.75">
      <c r="A255" s="61"/>
      <c r="B255" s="94"/>
      <c r="C255" s="94"/>
      <c r="D255" s="94"/>
      <c r="E255" s="94"/>
      <c r="F255" s="94"/>
      <c r="G255" s="94"/>
      <c r="H255" s="94"/>
      <c r="I255" s="94"/>
    </row>
    <row r="256" spans="1:9" ht="12.75">
      <c r="A256" s="61"/>
      <c r="B256" s="65"/>
      <c r="C256" s="65"/>
      <c r="D256" s="65"/>
      <c r="E256" s="65"/>
      <c r="F256" s="65"/>
      <c r="G256" s="65"/>
      <c r="H256" s="65"/>
      <c r="I256" s="65"/>
    </row>
    <row r="257" spans="1:9" ht="12.75">
      <c r="A257" s="61"/>
      <c r="B257" s="72" t="s">
        <v>242</v>
      </c>
      <c r="C257" s="36"/>
      <c r="D257" s="36"/>
      <c r="E257" s="36"/>
      <c r="F257" s="36"/>
      <c r="G257" s="36"/>
      <c r="H257" s="36"/>
      <c r="I257" s="36"/>
    </row>
    <row r="258" spans="1:9" ht="12.75">
      <c r="A258" s="61"/>
      <c r="B258" s="72"/>
      <c r="C258" s="36"/>
      <c r="D258" s="36"/>
      <c r="E258" s="36"/>
      <c r="F258" s="36"/>
      <c r="G258" s="36"/>
      <c r="H258" s="36"/>
      <c r="I258" s="36"/>
    </row>
    <row r="259" spans="1:9" ht="12.75">
      <c r="A259" s="61"/>
      <c r="B259" s="84" t="s">
        <v>254</v>
      </c>
      <c r="C259" s="84"/>
      <c r="D259" s="84"/>
      <c r="E259" s="84"/>
      <c r="F259" s="84"/>
      <c r="G259" s="84"/>
      <c r="H259" s="84"/>
      <c r="I259" s="84"/>
    </row>
    <row r="260" spans="1:9" ht="12.75">
      <c r="A260" s="61"/>
      <c r="B260" s="84"/>
      <c r="C260" s="84"/>
      <c r="D260" s="84"/>
      <c r="E260" s="84"/>
      <c r="F260" s="84"/>
      <c r="G260" s="84"/>
      <c r="H260" s="84"/>
      <c r="I260" s="84"/>
    </row>
    <row r="261" spans="1:9" ht="12.75">
      <c r="A261" s="61"/>
      <c r="B261" s="84"/>
      <c r="C261" s="84"/>
      <c r="D261" s="84"/>
      <c r="E261" s="84"/>
      <c r="F261" s="84"/>
      <c r="G261" s="84"/>
      <c r="H261" s="84"/>
      <c r="I261" s="84"/>
    </row>
    <row r="262" spans="1:9" ht="12.75">
      <c r="A262" s="61"/>
      <c r="B262" s="84"/>
      <c r="C262" s="84"/>
      <c r="D262" s="84"/>
      <c r="E262" s="84"/>
      <c r="F262" s="84"/>
      <c r="G262" s="84"/>
      <c r="H262" s="84"/>
      <c r="I262" s="84"/>
    </row>
    <row r="263" spans="1:9" ht="12.75">
      <c r="A263" s="61"/>
      <c r="B263" s="84"/>
      <c r="C263" s="84"/>
      <c r="D263" s="84"/>
      <c r="E263" s="84"/>
      <c r="F263" s="84"/>
      <c r="G263" s="84"/>
      <c r="H263" s="84"/>
      <c r="I263" s="84"/>
    </row>
    <row r="264" spans="1:9" ht="12.75">
      <c r="A264" s="61"/>
      <c r="B264" s="84"/>
      <c r="C264" s="84"/>
      <c r="D264" s="84"/>
      <c r="E264" s="84"/>
      <c r="F264" s="84"/>
      <c r="G264" s="84"/>
      <c r="H264" s="84"/>
      <c r="I264" s="84"/>
    </row>
    <row r="265" spans="1:9" ht="12.75">
      <c r="A265" s="61"/>
      <c r="B265" s="36"/>
      <c r="C265" s="36"/>
      <c r="D265" s="36"/>
      <c r="E265" s="36"/>
      <c r="F265" s="36"/>
      <c r="G265" s="36"/>
      <c r="H265" s="36"/>
      <c r="I265" s="36"/>
    </row>
    <row r="266" spans="1:9" ht="12.75">
      <c r="A266" s="61"/>
      <c r="B266" s="13" t="s">
        <v>251</v>
      </c>
      <c r="C266" s="36"/>
      <c r="D266" s="36"/>
      <c r="E266" s="36"/>
      <c r="F266" s="36"/>
      <c r="G266" s="36"/>
      <c r="H266" s="36"/>
      <c r="I266" s="36"/>
    </row>
    <row r="267" ht="12.75">
      <c r="B267" s="51"/>
    </row>
    <row r="268" spans="1:2" ht="12.75">
      <c r="A268" s="38" t="s">
        <v>157</v>
      </c>
      <c r="B268" s="38" t="s">
        <v>158</v>
      </c>
    </row>
    <row r="269" spans="2:9" ht="12.75">
      <c r="B269" s="93" t="s">
        <v>212</v>
      </c>
      <c r="C269" s="93"/>
      <c r="D269" s="93"/>
      <c r="E269" s="93"/>
      <c r="F269" s="93"/>
      <c r="G269" s="93"/>
      <c r="H269" s="93"/>
      <c r="I269" s="93"/>
    </row>
    <row r="270" spans="2:9" ht="12.75">
      <c r="B270" s="93"/>
      <c r="C270" s="93"/>
      <c r="D270" s="93"/>
      <c r="E270" s="93"/>
      <c r="F270" s="93"/>
      <c r="G270" s="93"/>
      <c r="H270" s="93"/>
      <c r="I270" s="93"/>
    </row>
    <row r="271" spans="2:9" ht="12.75">
      <c r="B271" s="2"/>
      <c r="C271" s="2"/>
      <c r="D271" s="2"/>
      <c r="E271" s="2"/>
      <c r="F271" s="2"/>
      <c r="G271" s="2"/>
      <c r="H271" s="2"/>
      <c r="I271" s="2"/>
    </row>
    <row r="272" spans="2:8" ht="12.75" customHeight="1">
      <c r="B272" s="2"/>
      <c r="C272" s="2"/>
      <c r="D272" s="95" t="s">
        <v>219</v>
      </c>
      <c r="E272" s="79"/>
      <c r="F272" s="79"/>
      <c r="G272" s="52"/>
      <c r="H272" s="52" t="s">
        <v>213</v>
      </c>
    </row>
    <row r="273" spans="2:9" ht="12.75">
      <c r="B273" s="2"/>
      <c r="C273" s="2"/>
      <c r="D273" s="79"/>
      <c r="E273" s="79"/>
      <c r="F273" s="79"/>
      <c r="G273" s="52"/>
      <c r="H273" s="69" t="s">
        <v>165</v>
      </c>
      <c r="I273" s="52" t="s">
        <v>214</v>
      </c>
    </row>
    <row r="274" spans="2:9" ht="12.75">
      <c r="B274" s="2"/>
      <c r="C274" s="2"/>
      <c r="D274" s="2"/>
      <c r="F274" s="52" t="s">
        <v>10</v>
      </c>
      <c r="G274" s="38"/>
      <c r="H274" s="52" t="s">
        <v>10</v>
      </c>
      <c r="I274" s="52" t="s">
        <v>10</v>
      </c>
    </row>
    <row r="275" spans="2:9" ht="12.75">
      <c r="B275" s="2"/>
      <c r="C275" s="84" t="s">
        <v>215</v>
      </c>
      <c r="D275" s="84"/>
      <c r="E275" s="85">
        <v>2000</v>
      </c>
      <c r="F275" s="86"/>
      <c r="G275" s="85">
        <f>1351+228+27</f>
        <v>1606</v>
      </c>
      <c r="H275" s="85"/>
      <c r="I275" s="73">
        <f>E275-G275</f>
        <v>394</v>
      </c>
    </row>
    <row r="276" spans="2:9" ht="12.75">
      <c r="B276" s="2"/>
      <c r="C276" s="84" t="s">
        <v>216</v>
      </c>
      <c r="D276" s="84"/>
      <c r="E276" s="85">
        <v>2454</v>
      </c>
      <c r="F276" s="85"/>
      <c r="G276" s="85">
        <f>556+219+26</f>
        <v>801</v>
      </c>
      <c r="H276" s="85"/>
      <c r="I276" s="73">
        <f>E276-G276</f>
        <v>1653</v>
      </c>
    </row>
    <row r="277" spans="2:9" ht="12.75">
      <c r="B277" s="2"/>
      <c r="C277" s="84" t="s">
        <v>217</v>
      </c>
      <c r="D277" s="84"/>
      <c r="E277" s="85">
        <v>1600</v>
      </c>
      <c r="F277" s="85"/>
      <c r="G277" s="85">
        <v>1488</v>
      </c>
      <c r="H277" s="85"/>
      <c r="I277" s="73">
        <f>E277-G277</f>
        <v>112</v>
      </c>
    </row>
    <row r="278" spans="2:9" ht="13.5" thickBot="1">
      <c r="B278" s="2"/>
      <c r="C278" s="2"/>
      <c r="D278" s="2"/>
      <c r="E278" s="90">
        <f>SUM(E275:F277)</f>
        <v>6054</v>
      </c>
      <c r="F278" s="90"/>
      <c r="G278" s="90">
        <f>SUM(G275:H277)</f>
        <v>3895</v>
      </c>
      <c r="H278" s="90"/>
      <c r="I278" s="74">
        <f>SUM(I275:I277)</f>
        <v>2159</v>
      </c>
    </row>
    <row r="279" spans="2:9" ht="13.5" thickTop="1">
      <c r="B279" s="2"/>
      <c r="C279" s="2"/>
      <c r="D279" s="2"/>
      <c r="E279" s="2"/>
      <c r="F279" s="2"/>
      <c r="G279" s="2"/>
      <c r="H279" s="2"/>
      <c r="I279" s="2"/>
    </row>
    <row r="280" spans="2:9" ht="12.75">
      <c r="B280" s="2"/>
      <c r="C280" s="88" t="s">
        <v>218</v>
      </c>
      <c r="D280" s="89"/>
      <c r="E280" s="75"/>
      <c r="F280" s="75"/>
      <c r="G280" s="75"/>
      <c r="H280" s="75"/>
      <c r="I280" s="75"/>
    </row>
    <row r="281" spans="2:9" ht="12.75">
      <c r="B281" s="2"/>
      <c r="C281" s="76" t="s">
        <v>220</v>
      </c>
      <c r="D281" s="88" t="s">
        <v>260</v>
      </c>
      <c r="E281" s="88"/>
      <c r="F281" s="88"/>
      <c r="G281" s="88"/>
      <c r="H281" s="88"/>
      <c r="I281" s="88"/>
    </row>
    <row r="282" spans="2:9" ht="12.75">
      <c r="B282" s="2"/>
      <c r="C282" s="76" t="s">
        <v>196</v>
      </c>
      <c r="D282" s="88" t="s">
        <v>221</v>
      </c>
      <c r="E282" s="88"/>
      <c r="F282" s="88"/>
      <c r="G282" s="88"/>
      <c r="H282" s="88"/>
      <c r="I282" s="88"/>
    </row>
    <row r="283" spans="2:9" ht="12.75">
      <c r="B283" s="2"/>
      <c r="C283" s="75"/>
      <c r="D283" s="88"/>
      <c r="E283" s="88"/>
      <c r="F283" s="88"/>
      <c r="G283" s="88"/>
      <c r="H283" s="88"/>
      <c r="I283" s="88"/>
    </row>
    <row r="284" spans="2:9" ht="12.75">
      <c r="B284" s="2"/>
      <c r="C284" s="2"/>
      <c r="D284" s="2"/>
      <c r="E284" s="2"/>
      <c r="F284" s="2"/>
      <c r="G284" s="2"/>
      <c r="H284" s="2"/>
      <c r="I284" s="2"/>
    </row>
    <row r="285" spans="1:2" ht="12.75">
      <c r="A285" s="38" t="s">
        <v>159</v>
      </c>
      <c r="B285" s="38" t="s">
        <v>160</v>
      </c>
    </row>
    <row r="286" spans="2:9" ht="12.75" customHeight="1">
      <c r="B286" s="78" t="s">
        <v>261</v>
      </c>
      <c r="C286" s="78"/>
      <c r="D286" s="78"/>
      <c r="E286" s="78"/>
      <c r="F286" s="78"/>
      <c r="G286" s="78"/>
      <c r="H286" s="78"/>
      <c r="I286" s="78"/>
    </row>
    <row r="287" spans="2:9" ht="12.75">
      <c r="B287" s="78"/>
      <c r="C287" s="78"/>
      <c r="D287" s="78"/>
      <c r="E287" s="78"/>
      <c r="F287" s="78"/>
      <c r="G287" s="78"/>
      <c r="H287" s="78"/>
      <c r="I287" s="78"/>
    </row>
    <row r="289" ht="12.75">
      <c r="A289" s="38" t="s">
        <v>161</v>
      </c>
    </row>
    <row r="290" ht="12.75">
      <c r="A290" s="16" t="s">
        <v>237</v>
      </c>
    </row>
  </sheetData>
  <mergeCells count="54">
    <mergeCell ref="B78:I82"/>
    <mergeCell ref="B199:I200"/>
    <mergeCell ref="B170:I172"/>
    <mergeCell ref="B175:I176"/>
    <mergeCell ref="B195:I196"/>
    <mergeCell ref="B182:I182"/>
    <mergeCell ref="B85:I86"/>
    <mergeCell ref="B133:I137"/>
    <mergeCell ref="B109:I111"/>
    <mergeCell ref="B105:I107"/>
    <mergeCell ref="B150:I155"/>
    <mergeCell ref="B129:I130"/>
    <mergeCell ref="B89:I92"/>
    <mergeCell ref="B95:I96"/>
    <mergeCell ref="B99:I100"/>
    <mergeCell ref="B102:G103"/>
    <mergeCell ref="B48:I50"/>
    <mergeCell ref="B286:I287"/>
    <mergeCell ref="B228:I229"/>
    <mergeCell ref="B269:I270"/>
    <mergeCell ref="B254:I255"/>
    <mergeCell ref="D272:F273"/>
    <mergeCell ref="B234:I236"/>
    <mergeCell ref="C237:I239"/>
    <mergeCell ref="G278:H278"/>
    <mergeCell ref="C240:I241"/>
    <mergeCell ref="B75:I76"/>
    <mergeCell ref="B13:I15"/>
    <mergeCell ref="B17:I18"/>
    <mergeCell ref="B20:I22"/>
    <mergeCell ref="B28:I29"/>
    <mergeCell ref="B32:I32"/>
    <mergeCell ref="B35:I36"/>
    <mergeCell ref="B39:I41"/>
    <mergeCell ref="B56:I57"/>
    <mergeCell ref="B43:I46"/>
    <mergeCell ref="E276:F276"/>
    <mergeCell ref="E277:F277"/>
    <mergeCell ref="D282:I283"/>
    <mergeCell ref="D281:I281"/>
    <mergeCell ref="C276:D276"/>
    <mergeCell ref="C277:D277"/>
    <mergeCell ref="C280:D280"/>
    <mergeCell ref="G276:H276"/>
    <mergeCell ref="G277:H277"/>
    <mergeCell ref="E278:F278"/>
    <mergeCell ref="B224:I225"/>
    <mergeCell ref="B157:I158"/>
    <mergeCell ref="B259:I264"/>
    <mergeCell ref="E275:F275"/>
    <mergeCell ref="C275:D275"/>
    <mergeCell ref="G275:H275"/>
    <mergeCell ref="B231:I232"/>
    <mergeCell ref="B203:I207"/>
  </mergeCells>
  <printOptions/>
  <pageMargins left="0.7480314960629921" right="0.5118110236220472" top="0.8661417322834646" bottom="0.6692913385826772" header="0.5118110236220472" footer="0.5118110236220472"/>
  <pageSetup firstPageNumber="5" useFirstPageNumber="1" horizontalDpi="600" verticalDpi="600" orientation="portrait" paperSize="9" scale="84" r:id="rId2"/>
  <headerFooter alignWithMargins="0">
    <oddFooter>&amp;R&amp;"Times New Roman,Regular"- &amp;P -</oddFooter>
  </headerFooter>
  <rowBreaks count="4" manualBreakCount="4">
    <brk id="62" max="8" man="1"/>
    <brk id="119" max="8" man="1"/>
    <brk id="185" max="8" man="1"/>
    <brk id="244" max="8" man="1"/>
  </rowBreaks>
  <colBreaks count="1" manualBreakCount="1">
    <brk id="10" max="28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K &amp; N Kenanga Bhd K &amp; N Kenan</cp:lastModifiedBy>
  <cp:lastPrinted>2006-11-21T08:37:07Z</cp:lastPrinted>
  <dcterms:created xsi:type="dcterms:W3CDTF">2005-11-02T07:17:39Z</dcterms:created>
  <dcterms:modified xsi:type="dcterms:W3CDTF">2006-11-21T08:30:43Z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